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YH\Desktop\"/>
    </mc:Choice>
  </mc:AlternateContent>
  <xr:revisionPtr revIDLastSave="0" documentId="13_ncr:1_{9CEE745D-0440-4B72-9070-AD733F7BCF97}" xr6:coauthVersionLast="36" xr6:coauthVersionMax="36" xr10:uidLastSave="{00000000-0000-0000-0000-000000000000}"/>
  <bookViews>
    <workbookView xWindow="0" yWindow="0" windowWidth="28545" windowHeight="11340" tabRatio="902" firstSheet="1" activeTab="1" xr2:uid="{00000000-000D-0000-FFFF-FFFF00000000}"/>
  </bookViews>
  <sheets>
    <sheet name="일반고(00과정)" sheetId="1" state="hidden" r:id="rId1"/>
    <sheet name="자동차과" sheetId="2" r:id="rId2"/>
    <sheet name="실무과목 능력단위 편성표(자동차)" sheetId="3" state="hidden" r:id="rId3"/>
    <sheet name="미래자동차과" sheetId="4" r:id="rId4"/>
    <sheet name="실무과목 능력단위 편성표 (미래차)" sheetId="5" state="hidden" r:id="rId5"/>
    <sheet name="자동차디자인과" sheetId="6" r:id="rId6"/>
    <sheet name="실무과목 능력단위 편성표 (디자인)" sheetId="7" state="hidden" r:id="rId7"/>
  </sheets>
  <definedNames>
    <definedName name="_xlnm._FilterDatabase" localSheetId="6" hidden="1">'실무과목 능력단위 편성표 (디자인)'!$A$1:$R$30</definedName>
    <definedName name="_xlnm._FilterDatabase" localSheetId="1" hidden="1">자동차과!$A$3:$Q$61</definedName>
    <definedName name="_xlnm.Consolidate_Area" localSheetId="6">#REF!</definedName>
    <definedName name="_xlnm.Consolidate_Area" localSheetId="0">'일반고(00과정)'!$A$1:$Q$85</definedName>
    <definedName name="_xlnm.Consolidate_Area">#REF!</definedName>
    <definedName name="_xlnm.Print_Area" localSheetId="3">미래자동차과!$A$1:$Q$81</definedName>
    <definedName name="_xlnm.Print_Area" localSheetId="6">#REF!</definedName>
    <definedName name="_xlnm.Print_Area" localSheetId="2">'실무과목 능력단위 편성표(자동차)'!$A$1:$R$52</definedName>
    <definedName name="_xlnm.Print_Area" localSheetId="1">자동차과!$A$1:$Q$88</definedName>
    <definedName name="_xlnm.Print_Area" localSheetId="5">자동차디자인과!$A$1:$Q$70</definedName>
    <definedName name="_xlnm.Print_Area">#REF!</definedName>
    <definedName name="_xlnm.Print_Titles" localSheetId="3">미래자동차과!$1:$6</definedName>
    <definedName name="_xlnm.Print_Titles" localSheetId="1">자동차과!$1:$6</definedName>
    <definedName name="_xlnm.Print_Titles" localSheetId="5">자동차디자인과!$1:$6</definedName>
    <definedName name="_xlnm.Print_Titles">#REF!</definedName>
    <definedName name="미래자동차과수정">#REF!</definedName>
  </definedNames>
  <calcPr calcId="191029"/>
</workbook>
</file>

<file path=xl/calcChain.xml><?xml version="1.0" encoding="utf-8"?>
<calcChain xmlns="http://schemas.openxmlformats.org/spreadsheetml/2006/main">
  <c r="R30" i="7" l="1"/>
  <c r="P30" i="7"/>
  <c r="M30" i="7"/>
  <c r="L30" i="7"/>
  <c r="K30" i="7"/>
  <c r="J30" i="7"/>
  <c r="I30" i="7"/>
  <c r="H30" i="7"/>
  <c r="E30" i="7"/>
  <c r="Q30" i="7" s="1"/>
  <c r="R29" i="7"/>
  <c r="R28" i="7"/>
  <c r="R27" i="7"/>
  <c r="P26" i="7"/>
  <c r="O26" i="7"/>
  <c r="N26" i="7"/>
  <c r="M26" i="7"/>
  <c r="L26" i="7"/>
  <c r="I26" i="7"/>
  <c r="H26" i="7"/>
  <c r="R26" i="7" s="1"/>
  <c r="E26" i="7"/>
  <c r="Q26" i="7" s="1"/>
  <c r="R25" i="7"/>
  <c r="Q25" i="7"/>
  <c r="R24" i="7"/>
  <c r="Q24" i="7"/>
  <c r="R23" i="7"/>
  <c r="Q23" i="7"/>
  <c r="R22" i="7"/>
  <c r="Q22" i="7"/>
  <c r="P21" i="7"/>
  <c r="O21" i="7"/>
  <c r="N21" i="7"/>
  <c r="M21" i="7"/>
  <c r="L21" i="7"/>
  <c r="I21" i="7"/>
  <c r="H21" i="7"/>
  <c r="R21" i="7" s="1"/>
  <c r="E21" i="7"/>
  <c r="Q21" i="7" s="1"/>
  <c r="R20" i="7"/>
  <c r="Q20" i="7"/>
  <c r="R19" i="7"/>
  <c r="Q19" i="7"/>
  <c r="R18" i="7"/>
  <c r="Q18" i="7"/>
  <c r="P17" i="7"/>
  <c r="O17" i="7"/>
  <c r="M17" i="7"/>
  <c r="L17" i="7"/>
  <c r="I17" i="7"/>
  <c r="H17" i="7"/>
  <c r="E17" i="7"/>
  <c r="Q17" i="7" s="1"/>
  <c r="R16" i="7"/>
  <c r="Q16" i="7"/>
  <c r="P16" i="7"/>
  <c r="Q15" i="7"/>
  <c r="P15" i="7"/>
  <c r="R15" i="7" s="1"/>
  <c r="R14" i="7"/>
  <c r="Q14" i="7"/>
  <c r="P14" i="7"/>
  <c r="Q13" i="7"/>
  <c r="N13" i="7"/>
  <c r="R13" i="7" s="1"/>
  <c r="R12" i="7"/>
  <c r="Q12" i="7"/>
  <c r="N12" i="7"/>
  <c r="Q11" i="7"/>
  <c r="N11" i="7"/>
  <c r="R11" i="7" s="1"/>
  <c r="B11" i="7"/>
  <c r="P10" i="7"/>
  <c r="M10" i="7"/>
  <c r="K10" i="7"/>
  <c r="J10" i="7"/>
  <c r="I10" i="7"/>
  <c r="H10" i="7"/>
  <c r="E10" i="7"/>
  <c r="Q10" i="7" s="1"/>
  <c r="R9" i="7"/>
  <c r="Q9" i="7"/>
  <c r="L9" i="7"/>
  <c r="Q8" i="7"/>
  <c r="L8" i="7"/>
  <c r="R8" i="7" s="1"/>
  <c r="R7" i="7"/>
  <c r="Q7" i="7"/>
  <c r="R6" i="7"/>
  <c r="Q6" i="7"/>
  <c r="J6" i="7"/>
  <c r="N70" i="6"/>
  <c r="M70" i="6"/>
  <c r="L70" i="6"/>
  <c r="K70" i="6"/>
  <c r="J70" i="6"/>
  <c r="I70" i="6"/>
  <c r="O70" i="6" s="1"/>
  <c r="O69" i="6"/>
  <c r="N68" i="6"/>
  <c r="O68" i="6" s="1"/>
  <c r="M68" i="6"/>
  <c r="L68" i="6"/>
  <c r="K68" i="6"/>
  <c r="J68" i="6"/>
  <c r="I68" i="6"/>
  <c r="O58" i="6"/>
  <c r="N58" i="6"/>
  <c r="M58" i="6"/>
  <c r="L58" i="6"/>
  <c r="K58" i="6"/>
  <c r="J58" i="6"/>
  <c r="J56" i="6"/>
  <c r="P55" i="6"/>
  <c r="O55" i="6"/>
  <c r="O56" i="6" s="1"/>
  <c r="N55" i="6"/>
  <c r="N56" i="6" s="1"/>
  <c r="M55" i="6"/>
  <c r="M56" i="6" s="1"/>
  <c r="L55" i="6"/>
  <c r="L56" i="6" s="1"/>
  <c r="K55" i="6"/>
  <c r="K56" i="6" s="1"/>
  <c r="P56" i="6" s="1"/>
  <c r="J55" i="6"/>
  <c r="P54" i="6"/>
  <c r="P53" i="6"/>
  <c r="P52" i="6"/>
  <c r="G52" i="6"/>
  <c r="Q47" i="6"/>
  <c r="O47" i="6"/>
  <c r="N47" i="6"/>
  <c r="M47" i="6"/>
  <c r="L47" i="6"/>
  <c r="K47" i="6"/>
  <c r="J47" i="6"/>
  <c r="I46" i="6"/>
  <c r="I45" i="6"/>
  <c r="I44" i="6"/>
  <c r="I43" i="6"/>
  <c r="I42" i="6"/>
  <c r="I41" i="6"/>
  <c r="I39" i="6"/>
  <c r="P38" i="6"/>
  <c r="P47" i="6" s="1"/>
  <c r="S47" i="6" s="1"/>
  <c r="Q37" i="6"/>
  <c r="N37" i="6"/>
  <c r="N48" i="6" s="1"/>
  <c r="N59" i="6" s="1"/>
  <c r="M37" i="6"/>
  <c r="M48" i="6" s="1"/>
  <c r="M59" i="6" s="1"/>
  <c r="P33" i="6"/>
  <c r="P31" i="6"/>
  <c r="P27" i="6"/>
  <c r="P25" i="6"/>
  <c r="P23" i="6"/>
  <c r="Q22" i="6"/>
  <c r="P22" i="6"/>
  <c r="O22" i="6"/>
  <c r="O37" i="6" s="1"/>
  <c r="O48" i="6" s="1"/>
  <c r="N22" i="6"/>
  <c r="M22" i="6"/>
  <c r="L22" i="6"/>
  <c r="L37" i="6" s="1"/>
  <c r="L48" i="6" s="1"/>
  <c r="K22" i="6"/>
  <c r="K37" i="6" s="1"/>
  <c r="K48" i="6" s="1"/>
  <c r="J22" i="6"/>
  <c r="J37" i="6" s="1"/>
  <c r="P20" i="6"/>
  <c r="P15" i="6"/>
  <c r="P11" i="6"/>
  <c r="P7" i="6"/>
  <c r="P42" i="5"/>
  <c r="O42" i="5"/>
  <c r="N42" i="5"/>
  <c r="M42" i="5"/>
  <c r="R41" i="5"/>
  <c r="Q41" i="5"/>
  <c r="R40" i="5"/>
  <c r="Q40" i="5"/>
  <c r="R39" i="5"/>
  <c r="Q39" i="5"/>
  <c r="P38" i="5"/>
  <c r="O38" i="5"/>
  <c r="N38" i="5"/>
  <c r="M38" i="5"/>
  <c r="R37" i="5"/>
  <c r="Q37" i="5"/>
  <c r="R36" i="5"/>
  <c r="Q36" i="5"/>
  <c r="R35" i="5"/>
  <c r="Q35" i="5"/>
  <c r="L34" i="5"/>
  <c r="K34" i="5"/>
  <c r="J34" i="5"/>
  <c r="I34" i="5"/>
  <c r="R33" i="5"/>
  <c r="Q33" i="5"/>
  <c r="R32" i="5"/>
  <c r="Q32" i="5"/>
  <c r="R31" i="5"/>
  <c r="Q31" i="5"/>
  <c r="L30" i="5"/>
  <c r="K30" i="5"/>
  <c r="J30" i="5"/>
  <c r="R29" i="5"/>
  <c r="Q29" i="5"/>
  <c r="R28" i="5"/>
  <c r="Q28" i="5"/>
  <c r="R27" i="5"/>
  <c r="Q27" i="5"/>
  <c r="L26" i="5"/>
  <c r="K26" i="5"/>
  <c r="J26" i="5"/>
  <c r="E26" i="5"/>
  <c r="E30" i="5" s="1"/>
  <c r="Q25" i="5"/>
  <c r="Q26" i="5" s="1"/>
  <c r="P25" i="5"/>
  <c r="R25" i="5" s="1"/>
  <c r="R26" i="5" s="1"/>
  <c r="P24" i="5"/>
  <c r="O24" i="5"/>
  <c r="N24" i="5"/>
  <c r="M24" i="5"/>
  <c r="L24" i="5"/>
  <c r="I24" i="5"/>
  <c r="H24" i="5"/>
  <c r="E24" i="5"/>
  <c r="R23" i="5"/>
  <c r="Q23" i="5"/>
  <c r="R22" i="5"/>
  <c r="Q22" i="5"/>
  <c r="R21" i="5"/>
  <c r="Q21" i="5"/>
  <c r="P20" i="5"/>
  <c r="M20" i="5"/>
  <c r="Q20" i="5" s="1"/>
  <c r="L20" i="5"/>
  <c r="R20" i="5" s="1"/>
  <c r="K20" i="5"/>
  <c r="I20" i="5"/>
  <c r="I30" i="5" s="1"/>
  <c r="H20" i="5"/>
  <c r="E20" i="5"/>
  <c r="R19" i="5"/>
  <c r="Q19" i="5"/>
  <c r="Q18" i="5"/>
  <c r="P18" i="5"/>
  <c r="M18" i="5"/>
  <c r="L18" i="5"/>
  <c r="J18" i="5"/>
  <c r="I18" i="5"/>
  <c r="H18" i="5"/>
  <c r="R18" i="5" s="1"/>
  <c r="E18" i="5"/>
  <c r="R17" i="5"/>
  <c r="Q17" i="5"/>
  <c r="P16" i="5"/>
  <c r="O16" i="5"/>
  <c r="N16" i="5"/>
  <c r="M16" i="5"/>
  <c r="L16" i="5"/>
  <c r="R16" i="5" s="1"/>
  <c r="I16" i="5"/>
  <c r="H16" i="5"/>
  <c r="E16" i="5"/>
  <c r="Q16" i="5" s="1"/>
  <c r="R15" i="5"/>
  <c r="Q15" i="5"/>
  <c r="R14" i="5"/>
  <c r="Q14" i="5"/>
  <c r="R13" i="5"/>
  <c r="Q13" i="5"/>
  <c r="Q12" i="5"/>
  <c r="P12" i="5"/>
  <c r="M12" i="5"/>
  <c r="L12" i="5"/>
  <c r="K12" i="5"/>
  <c r="J12" i="5"/>
  <c r="I12" i="5"/>
  <c r="H12" i="5"/>
  <c r="R12" i="5" s="1"/>
  <c r="E12" i="5"/>
  <c r="R11" i="5"/>
  <c r="Q11" i="5"/>
  <c r="R10" i="5"/>
  <c r="Q10" i="5"/>
  <c r="R9" i="5"/>
  <c r="Q9" i="5"/>
  <c r="R8" i="5"/>
  <c r="Q8" i="5"/>
  <c r="R7" i="5"/>
  <c r="Q7" i="5"/>
  <c r="R6" i="5"/>
  <c r="Q6" i="5"/>
  <c r="N76" i="4"/>
  <c r="M76" i="4"/>
  <c r="L76" i="4"/>
  <c r="K76" i="4"/>
  <c r="O76" i="4" s="1"/>
  <c r="J76" i="4"/>
  <c r="I76" i="4"/>
  <c r="O75" i="4"/>
  <c r="N74" i="4"/>
  <c r="M74" i="4"/>
  <c r="L74" i="4"/>
  <c r="K74" i="4"/>
  <c r="J74" i="4"/>
  <c r="I74" i="4"/>
  <c r="O74" i="4" s="1"/>
  <c r="O64" i="4"/>
  <c r="N64" i="4"/>
  <c r="M64" i="4"/>
  <c r="L64" i="4"/>
  <c r="K64" i="4"/>
  <c r="J64" i="4"/>
  <c r="O62" i="4"/>
  <c r="L62" i="4"/>
  <c r="K62" i="4"/>
  <c r="J62" i="4"/>
  <c r="P61" i="4"/>
  <c r="O61" i="4"/>
  <c r="N61" i="4"/>
  <c r="N62" i="4" s="1"/>
  <c r="M61" i="4"/>
  <c r="M62" i="4" s="1"/>
  <c r="L61" i="4"/>
  <c r="K61" i="4"/>
  <c r="J61" i="4"/>
  <c r="P60" i="4"/>
  <c r="P59" i="4"/>
  <c r="P58" i="4"/>
  <c r="G58" i="4"/>
  <c r="Q53" i="4"/>
  <c r="O53" i="4"/>
  <c r="N53" i="4"/>
  <c r="M53" i="4"/>
  <c r="L53" i="4"/>
  <c r="K53" i="4"/>
  <c r="J53" i="4"/>
  <c r="I50" i="4"/>
  <c r="I48" i="4"/>
  <c r="I47" i="4"/>
  <c r="I46" i="4"/>
  <c r="I45" i="4"/>
  <c r="I43" i="4"/>
  <c r="I42" i="4"/>
  <c r="I41" i="4"/>
  <c r="I40" i="4"/>
  <c r="I39" i="4"/>
  <c r="P38" i="4"/>
  <c r="P53" i="4" s="1"/>
  <c r="S53" i="4" s="1"/>
  <c r="O37" i="4"/>
  <c r="O54" i="4" s="1"/>
  <c r="O65" i="4" s="1"/>
  <c r="J37" i="4"/>
  <c r="P33" i="4"/>
  <c r="P31" i="4"/>
  <c r="P27" i="4"/>
  <c r="P25" i="4"/>
  <c r="P23" i="4"/>
  <c r="Q22" i="4"/>
  <c r="Q37" i="4" s="1"/>
  <c r="O22" i="4"/>
  <c r="N22" i="4"/>
  <c r="N37" i="4" s="1"/>
  <c r="N54" i="4" s="1"/>
  <c r="N65" i="4" s="1"/>
  <c r="N66" i="4" s="1"/>
  <c r="M22" i="4"/>
  <c r="M37" i="4" s="1"/>
  <c r="M54" i="4" s="1"/>
  <c r="M65" i="4" s="1"/>
  <c r="L22" i="4"/>
  <c r="L37" i="4" s="1"/>
  <c r="L54" i="4" s="1"/>
  <c r="L65" i="4" s="1"/>
  <c r="K22" i="4"/>
  <c r="K37" i="4" s="1"/>
  <c r="K54" i="4" s="1"/>
  <c r="K65" i="4" s="1"/>
  <c r="J22" i="4"/>
  <c r="P20" i="4"/>
  <c r="P15" i="4"/>
  <c r="P11" i="4"/>
  <c r="P7" i="4"/>
  <c r="P22" i="4" s="1"/>
  <c r="O52" i="3"/>
  <c r="N52" i="3"/>
  <c r="M52" i="3"/>
  <c r="L52" i="3"/>
  <c r="R52" i="3" s="1"/>
  <c r="I52" i="3"/>
  <c r="H52" i="3"/>
  <c r="E52" i="3"/>
  <c r="Q52" i="3" s="1"/>
  <c r="Q51" i="3"/>
  <c r="P51" i="3"/>
  <c r="R51" i="3" s="1"/>
  <c r="Q50" i="3"/>
  <c r="P50" i="3"/>
  <c r="R50" i="3" s="1"/>
  <c r="Q49" i="3"/>
  <c r="P49" i="3"/>
  <c r="P52" i="3" s="1"/>
  <c r="N49" i="3"/>
  <c r="R48" i="3"/>
  <c r="Q48" i="3"/>
  <c r="N48" i="3"/>
  <c r="Q47" i="3"/>
  <c r="N47" i="3"/>
  <c r="R47" i="3" s="1"/>
  <c r="O46" i="3"/>
  <c r="Q46" i="3" s="1"/>
  <c r="N46" i="3"/>
  <c r="M46" i="3"/>
  <c r="L46" i="3"/>
  <c r="I46" i="3"/>
  <c r="H46" i="3"/>
  <c r="E46" i="3"/>
  <c r="R45" i="3"/>
  <c r="Q45" i="3"/>
  <c r="P45" i="3"/>
  <c r="Q44" i="3"/>
  <c r="P44" i="3"/>
  <c r="R44" i="3" s="1"/>
  <c r="R43" i="3"/>
  <c r="Q43" i="3"/>
  <c r="N43" i="3"/>
  <c r="R42" i="3"/>
  <c r="Q42" i="3"/>
  <c r="N42" i="3"/>
  <c r="O41" i="3"/>
  <c r="M41" i="3"/>
  <c r="L41" i="3"/>
  <c r="R41" i="3" s="1"/>
  <c r="I41" i="3"/>
  <c r="H41" i="3"/>
  <c r="E41" i="3"/>
  <c r="Q41" i="3" s="1"/>
  <c r="Q40" i="3"/>
  <c r="P40" i="3"/>
  <c r="P41" i="3" s="1"/>
  <c r="N40" i="3"/>
  <c r="R40" i="3" s="1"/>
  <c r="R39" i="3"/>
  <c r="Q39" i="3"/>
  <c r="N39" i="3"/>
  <c r="N41" i="3" s="1"/>
  <c r="Q38" i="3"/>
  <c r="O38" i="3"/>
  <c r="M38" i="3"/>
  <c r="L38" i="3"/>
  <c r="I38" i="3"/>
  <c r="H38" i="3"/>
  <c r="E38" i="3"/>
  <c r="Q37" i="3"/>
  <c r="P37" i="3"/>
  <c r="R37" i="3" s="1"/>
  <c r="R36" i="3"/>
  <c r="Q36" i="3"/>
  <c r="N36" i="3"/>
  <c r="R35" i="3"/>
  <c r="Q35" i="3"/>
  <c r="N35" i="3"/>
  <c r="N38" i="3" s="1"/>
  <c r="O34" i="3"/>
  <c r="M34" i="3"/>
  <c r="L34" i="3"/>
  <c r="K34" i="3"/>
  <c r="Q34" i="3" s="1"/>
  <c r="J34" i="3"/>
  <c r="I34" i="3"/>
  <c r="H34" i="3"/>
  <c r="E34" i="3"/>
  <c r="P33" i="3"/>
  <c r="P34" i="3" s="1"/>
  <c r="N32" i="3"/>
  <c r="N34" i="3" s="1"/>
  <c r="O31" i="3"/>
  <c r="Q31" i="3" s="1"/>
  <c r="N31" i="3"/>
  <c r="M31" i="3"/>
  <c r="L31" i="3"/>
  <c r="K31" i="3"/>
  <c r="J31" i="3"/>
  <c r="I31" i="3"/>
  <c r="H31" i="3"/>
  <c r="R31" i="3" s="1"/>
  <c r="E31" i="3"/>
  <c r="P30" i="3"/>
  <c r="P31" i="3" s="1"/>
  <c r="N29" i="3"/>
  <c r="Q28" i="3"/>
  <c r="P28" i="3"/>
  <c r="O28" i="3"/>
  <c r="M28" i="3"/>
  <c r="L28" i="3"/>
  <c r="K28" i="3"/>
  <c r="J28" i="3"/>
  <c r="I28" i="3"/>
  <c r="H28" i="3"/>
  <c r="E28" i="3"/>
  <c r="P27" i="3"/>
  <c r="P26" i="3"/>
  <c r="N25" i="3"/>
  <c r="N24" i="3"/>
  <c r="N28" i="3" s="1"/>
  <c r="P23" i="3"/>
  <c r="M23" i="3"/>
  <c r="L23" i="3"/>
  <c r="K23" i="3"/>
  <c r="J23" i="3"/>
  <c r="I23" i="3"/>
  <c r="H23" i="3"/>
  <c r="R23" i="3" s="1"/>
  <c r="E23" i="3"/>
  <c r="Q23" i="3" s="1"/>
  <c r="R22" i="3"/>
  <c r="Q22" i="3"/>
  <c r="L22" i="3"/>
  <c r="R21" i="3"/>
  <c r="Q21" i="3"/>
  <c r="J21" i="3"/>
  <c r="P20" i="3"/>
  <c r="M20" i="3"/>
  <c r="K20" i="3"/>
  <c r="J20" i="3"/>
  <c r="I20" i="3"/>
  <c r="H20" i="3"/>
  <c r="E20" i="3"/>
  <c r="Q20" i="3" s="1"/>
  <c r="Q19" i="3"/>
  <c r="L19" i="3"/>
  <c r="R19" i="3" s="1"/>
  <c r="Q18" i="3"/>
  <c r="J18" i="3"/>
  <c r="R18" i="3" s="1"/>
  <c r="Q17" i="3"/>
  <c r="P17" i="3"/>
  <c r="M17" i="3"/>
  <c r="K17" i="3"/>
  <c r="I17" i="3"/>
  <c r="H17" i="3"/>
  <c r="E17" i="3"/>
  <c r="R16" i="3"/>
  <c r="Q16" i="3"/>
  <c r="L16" i="3"/>
  <c r="L17" i="3" s="1"/>
  <c r="R15" i="3"/>
  <c r="Q15" i="3"/>
  <c r="J15" i="3"/>
  <c r="J17" i="3" s="1"/>
  <c r="P14" i="3"/>
  <c r="M14" i="3"/>
  <c r="L14" i="3"/>
  <c r="K14" i="3"/>
  <c r="J14" i="3"/>
  <c r="I14" i="3"/>
  <c r="H14" i="3"/>
  <c r="R14" i="3" s="1"/>
  <c r="E14" i="3"/>
  <c r="Q14" i="3" s="1"/>
  <c r="R13" i="3"/>
  <c r="Q13" i="3"/>
  <c r="L13" i="3"/>
  <c r="R12" i="3"/>
  <c r="Q12" i="3"/>
  <c r="J12" i="3"/>
  <c r="P11" i="3"/>
  <c r="M11" i="3"/>
  <c r="K11" i="3"/>
  <c r="J11" i="3"/>
  <c r="I11" i="3"/>
  <c r="H11" i="3"/>
  <c r="E11" i="3"/>
  <c r="Q11" i="3" s="1"/>
  <c r="Q10" i="3"/>
  <c r="L10" i="3"/>
  <c r="R10" i="3" s="1"/>
  <c r="Q9" i="3"/>
  <c r="J9" i="3"/>
  <c r="R9" i="3" s="1"/>
  <c r="Q8" i="3"/>
  <c r="P8" i="3"/>
  <c r="M8" i="3"/>
  <c r="K8" i="3"/>
  <c r="I8" i="3"/>
  <c r="H8" i="3"/>
  <c r="E8" i="3"/>
  <c r="R7" i="3"/>
  <c r="Q7" i="3"/>
  <c r="L7" i="3"/>
  <c r="L8" i="3" s="1"/>
  <c r="R6" i="3"/>
  <c r="Q6" i="3"/>
  <c r="J6" i="3"/>
  <c r="J8" i="3" s="1"/>
  <c r="N83" i="2"/>
  <c r="M83" i="2"/>
  <c r="L83" i="2"/>
  <c r="K83" i="2"/>
  <c r="J83" i="2"/>
  <c r="I83" i="2"/>
  <c r="O83" i="2" s="1"/>
  <c r="O82" i="2"/>
  <c r="N81" i="2"/>
  <c r="M81" i="2"/>
  <c r="L81" i="2"/>
  <c r="K81" i="2"/>
  <c r="J81" i="2"/>
  <c r="I81" i="2"/>
  <c r="O81" i="2" s="1"/>
  <c r="O71" i="2"/>
  <c r="N71" i="2"/>
  <c r="M71" i="2"/>
  <c r="L71" i="2"/>
  <c r="K71" i="2"/>
  <c r="J71" i="2"/>
  <c r="O69" i="2"/>
  <c r="L69" i="2"/>
  <c r="P68" i="2"/>
  <c r="O68" i="2"/>
  <c r="N68" i="2"/>
  <c r="N69" i="2" s="1"/>
  <c r="M68" i="2"/>
  <c r="M69" i="2" s="1"/>
  <c r="L68" i="2"/>
  <c r="K68" i="2"/>
  <c r="K69" i="2" s="1"/>
  <c r="J68" i="2"/>
  <c r="J69" i="2" s="1"/>
  <c r="P69" i="2" s="1"/>
  <c r="P67" i="2"/>
  <c r="P66" i="2"/>
  <c r="P65" i="2"/>
  <c r="G65" i="2"/>
  <c r="J61" i="2"/>
  <c r="J72" i="2" s="1"/>
  <c r="Q60" i="2"/>
  <c r="O60" i="2"/>
  <c r="N60" i="2"/>
  <c r="M60" i="2"/>
  <c r="L60" i="2"/>
  <c r="K60" i="2"/>
  <c r="J60" i="2"/>
  <c r="I59" i="2"/>
  <c r="I57" i="2"/>
  <c r="I56" i="2"/>
  <c r="I55" i="2"/>
  <c r="I54" i="2"/>
  <c r="I53" i="2"/>
  <c r="I52" i="2"/>
  <c r="I51" i="2"/>
  <c r="I50" i="2"/>
  <c r="I49" i="2"/>
  <c r="I48" i="2"/>
  <c r="I47" i="2"/>
  <c r="I46" i="2"/>
  <c r="P38" i="2"/>
  <c r="P60" i="2" s="1"/>
  <c r="S60" i="2" s="1"/>
  <c r="J37" i="2"/>
  <c r="P33" i="2"/>
  <c r="P31" i="2"/>
  <c r="P27" i="2"/>
  <c r="P25" i="2"/>
  <c r="P23" i="2"/>
  <c r="Q22" i="2"/>
  <c r="Q37" i="2" s="1"/>
  <c r="O22" i="2"/>
  <c r="O37" i="2" s="1"/>
  <c r="O61" i="2" s="1"/>
  <c r="O72" i="2" s="1"/>
  <c r="N22" i="2"/>
  <c r="N37" i="2" s="1"/>
  <c r="N61" i="2" s="1"/>
  <c r="N72" i="2" s="1"/>
  <c r="N73" i="2" s="1"/>
  <c r="M22" i="2"/>
  <c r="M37" i="2" s="1"/>
  <c r="M61" i="2" s="1"/>
  <c r="M72" i="2" s="1"/>
  <c r="L22" i="2"/>
  <c r="L37" i="2" s="1"/>
  <c r="L61" i="2" s="1"/>
  <c r="L72" i="2" s="1"/>
  <c r="K22" i="2"/>
  <c r="P22" i="2" s="1"/>
  <c r="P37" i="2" s="1"/>
  <c r="J22" i="2"/>
  <c r="P20" i="2"/>
  <c r="P15" i="2"/>
  <c r="P11" i="2"/>
  <c r="P7" i="2"/>
  <c r="J78" i="1"/>
  <c r="I78" i="1"/>
  <c r="I79" i="1" s="1"/>
  <c r="O74" i="1"/>
  <c r="N73" i="1"/>
  <c r="M73" i="1"/>
  <c r="L73" i="1"/>
  <c r="K73" i="1"/>
  <c r="J73" i="1"/>
  <c r="I73" i="1"/>
  <c r="O72" i="1"/>
  <c r="O71" i="1"/>
  <c r="O70" i="1"/>
  <c r="O69" i="1"/>
  <c r="O73" i="1" s="1"/>
  <c r="F69" i="1"/>
  <c r="P64" i="1"/>
  <c r="N64" i="1"/>
  <c r="N78" i="1" s="1"/>
  <c r="M64" i="1"/>
  <c r="M78" i="1" s="1"/>
  <c r="M79" i="1" s="1"/>
  <c r="L64" i="1"/>
  <c r="L78" i="1" s="1"/>
  <c r="K64" i="1"/>
  <c r="K78" i="1" s="1"/>
  <c r="K79" i="1" s="1"/>
  <c r="J64" i="1"/>
  <c r="I64" i="1"/>
  <c r="W63" i="1"/>
  <c r="V63" i="1"/>
  <c r="U63" i="1"/>
  <c r="T63" i="1"/>
  <c r="S63" i="1"/>
  <c r="W62" i="1"/>
  <c r="V62" i="1"/>
  <c r="U62" i="1"/>
  <c r="T62" i="1"/>
  <c r="S62" i="1"/>
  <c r="W61" i="1"/>
  <c r="V61" i="1"/>
  <c r="U61" i="1"/>
  <c r="T61" i="1"/>
  <c r="S61" i="1"/>
  <c r="W60" i="1"/>
  <c r="V60" i="1"/>
  <c r="U60" i="1"/>
  <c r="T60" i="1"/>
  <c r="S60" i="1"/>
  <c r="W59" i="1"/>
  <c r="V59" i="1"/>
  <c r="U59" i="1"/>
  <c r="T59" i="1"/>
  <c r="S59" i="1"/>
  <c r="W58" i="1"/>
  <c r="V58" i="1"/>
  <c r="U58" i="1"/>
  <c r="T58" i="1"/>
  <c r="S58" i="1"/>
  <c r="V57" i="1"/>
  <c r="U57" i="1"/>
  <c r="T57" i="1"/>
  <c r="S57" i="1"/>
  <c r="R57" i="1"/>
  <c r="W57" i="1" s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R51" i="1"/>
  <c r="W50" i="1"/>
  <c r="V50" i="1"/>
  <c r="U50" i="1"/>
  <c r="T50" i="1"/>
  <c r="S50" i="1"/>
  <c r="W49" i="1"/>
  <c r="V49" i="1"/>
  <c r="U49" i="1"/>
  <c r="T49" i="1"/>
  <c r="S49" i="1"/>
  <c r="W48" i="1"/>
  <c r="V48" i="1"/>
  <c r="U48" i="1"/>
  <c r="T48" i="1"/>
  <c r="S48" i="1"/>
  <c r="V47" i="1"/>
  <c r="U47" i="1"/>
  <c r="T47" i="1"/>
  <c r="S47" i="1"/>
  <c r="R47" i="1"/>
  <c r="W47" i="1" s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7" i="1"/>
  <c r="V37" i="1"/>
  <c r="U37" i="1"/>
  <c r="T37" i="1"/>
  <c r="S37" i="1"/>
  <c r="R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R30" i="1"/>
  <c r="O29" i="1"/>
  <c r="O64" i="1" s="1"/>
  <c r="O78" i="1" s="1"/>
  <c r="V28" i="1"/>
  <c r="U28" i="1"/>
  <c r="T28" i="1"/>
  <c r="S28" i="1"/>
  <c r="R28" i="1"/>
  <c r="W28" i="1" s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V21" i="1"/>
  <c r="U21" i="1"/>
  <c r="T21" i="1"/>
  <c r="S21" i="1"/>
  <c r="R21" i="1"/>
  <c r="W21" i="1" s="1"/>
  <c r="W20" i="1"/>
  <c r="V20" i="1"/>
  <c r="U20" i="1"/>
  <c r="T20" i="1"/>
  <c r="S20" i="1"/>
  <c r="W19" i="1"/>
  <c r="V19" i="1"/>
  <c r="U19" i="1"/>
  <c r="T19" i="1"/>
  <c r="S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V15" i="1"/>
  <c r="U15" i="1"/>
  <c r="T15" i="1"/>
  <c r="S15" i="1"/>
  <c r="V14" i="1"/>
  <c r="U14" i="1"/>
  <c r="T14" i="1"/>
  <c r="S14" i="1"/>
  <c r="R14" i="1"/>
  <c r="W14" i="1" s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X7" i="1"/>
  <c r="V7" i="1"/>
  <c r="U7" i="1"/>
  <c r="T7" i="1"/>
  <c r="S7" i="1"/>
  <c r="R7" i="1"/>
  <c r="W7" i="1" s="1"/>
  <c r="L59" i="6" l="1"/>
  <c r="L60" i="6" s="1"/>
  <c r="P61" i="2"/>
  <c r="P72" i="2" s="1"/>
  <c r="S72" i="2" s="1"/>
  <c r="S37" i="2"/>
  <c r="P62" i="4"/>
  <c r="R10" i="7"/>
  <c r="L73" i="2"/>
  <c r="R8" i="3"/>
  <c r="O59" i="6"/>
  <c r="N60" i="6" s="1"/>
  <c r="S69" i="2"/>
  <c r="R17" i="3"/>
  <c r="R28" i="3"/>
  <c r="Q30" i="5"/>
  <c r="E38" i="5"/>
  <c r="Q38" i="5" s="1"/>
  <c r="R46" i="3"/>
  <c r="S56" i="6"/>
  <c r="K59" i="6"/>
  <c r="P37" i="4"/>
  <c r="S37" i="4" s="1"/>
  <c r="P37" i="6"/>
  <c r="S37" i="6" s="1"/>
  <c r="J48" i="6"/>
  <c r="R34" i="3"/>
  <c r="L66" i="4"/>
  <c r="P38" i="3"/>
  <c r="R38" i="3" s="1"/>
  <c r="H26" i="5"/>
  <c r="L11" i="3"/>
  <c r="R11" i="3" s="1"/>
  <c r="L20" i="3"/>
  <c r="R20" i="3" s="1"/>
  <c r="P46" i="3"/>
  <c r="R49" i="3"/>
  <c r="L10" i="7"/>
  <c r="E34" i="5"/>
  <c r="Q34" i="5" s="1"/>
  <c r="K37" i="2"/>
  <c r="K61" i="2" s="1"/>
  <c r="K72" i="2" s="1"/>
  <c r="J73" i="2" s="1"/>
  <c r="J54" i="4"/>
  <c r="Q24" i="5"/>
  <c r="N17" i="7"/>
  <c r="R17" i="7" s="1"/>
  <c r="R24" i="5"/>
  <c r="J65" i="4" l="1"/>
  <c r="J66" i="4" s="1"/>
  <c r="P54" i="4"/>
  <c r="H30" i="5"/>
  <c r="P65" i="4"/>
  <c r="S65" i="4" s="1"/>
  <c r="S62" i="4"/>
  <c r="S22" i="2"/>
  <c r="S61" i="2"/>
  <c r="J59" i="6"/>
  <c r="J60" i="6" s="1"/>
  <c r="P48" i="6"/>
  <c r="E42" i="5"/>
  <c r="Q42" i="5" s="1"/>
  <c r="S48" i="6" l="1"/>
  <c r="S22" i="6"/>
  <c r="P59" i="6"/>
  <c r="S59" i="6" s="1"/>
  <c r="R30" i="5"/>
  <c r="S54" i="4"/>
  <c r="S22" i="4"/>
  <c r="H34" i="5"/>
  <c r="R34" i="5" l="1"/>
  <c r="H38" i="5"/>
  <c r="R38" i="5" s="1"/>
  <c r="H42" i="5" l="1"/>
  <c r="R42" i="5" s="1"/>
</calcChain>
</file>

<file path=xl/sharedStrings.xml><?xml version="1.0" encoding="utf-8"?>
<sst xmlns="http://schemas.openxmlformats.org/spreadsheetml/2006/main" count="1108" uniqueCount="353">
  <si>
    <t xml:space="preserve">(시트복사 기능 이용)시트 이름에서 마우스 오른쪽 버튼을 눌러 "이동/복사" 선택 "복사본 만들기"에 체크하고 확인 </t>
  </si>
  <si>
    <t>자동차 전기ㆍ전자 제어</t>
  </si>
  <si>
    <t>자동차 외부장치 튜닝장착</t>
  </si>
  <si>
    <t>1506030202_17v3</t>
  </si>
  <si>
    <t>2001020214_23v6</t>
  </si>
  <si>
    <t>자동차 제동장치 튜닝장착</t>
  </si>
  <si>
    <t>2001020227_23v6</t>
  </si>
  <si>
    <t>전기자동차 구성시스템 점검</t>
  </si>
  <si>
    <t>자동차 실내장치 튜닝장착</t>
  </si>
  <si>
    <t>1903180107_20v1</t>
  </si>
  <si>
    <t>시안 디자인 개발 기초</t>
  </si>
  <si>
    <t>전문교과 이수 학점 소계</t>
  </si>
  <si>
    <t>2001020413_19v4</t>
  </si>
  <si>
    <t>2001020232_23v5</t>
  </si>
  <si>
    <t>2001070306_19v1</t>
  </si>
  <si>
    <t>비고</t>
  </si>
  <si>
    <t>구분</t>
  </si>
  <si>
    <r>
      <t>실무과목 능력단위 편성표</t>
    </r>
    <r>
      <rPr>
        <sz val="18"/>
        <color rgb="FFFF0000"/>
        <rFont val="Malgun Gothic"/>
        <family val="3"/>
        <charset val="129"/>
      </rPr>
      <t xml:space="preserve"> (전공실무+고시외 실무과목 능력단위 입력)</t>
    </r>
  </si>
  <si>
    <r>
      <t>실무과목 능력단위 편성표</t>
    </r>
    <r>
      <rPr>
        <sz val="18"/>
        <color rgb="FFFF0000"/>
        <rFont val="Malgun Gothic"/>
        <family val="3"/>
        <charset val="129"/>
      </rPr>
      <t>(전공실무+고시외 실무과목 능력단위 입력)</t>
    </r>
  </si>
  <si>
    <t>학기별 주문형 강좌 이수 학점 소계</t>
  </si>
  <si>
    <t>전기자동차 고전압분배시스템 정비</t>
  </si>
  <si>
    <t xml:space="preserve">1506050218_19v2 </t>
  </si>
  <si>
    <t>자율주행 자동차 정비 실무(선택)</t>
  </si>
  <si>
    <t>기술·가정/제2외국어/한문/교양</t>
  </si>
  <si>
    <t>1. 과정별 별도의 시트로 작성</t>
  </si>
  <si>
    <t>과학탐구실험, 체육·예술, 교양성격의 선택과목, 진로 선택 과목, 실기·실습과목의 과목 수</t>
  </si>
  <si>
    <t xml:space="preserve"> 1506050214_19v2 </t>
  </si>
  <si>
    <t>경기자동차과학고등학교장(직인생략)</t>
  </si>
  <si>
    <t xml:space="preserve">1506030108_20v4 </t>
  </si>
  <si>
    <t>전기자동차 고전압배터리시스템 정비</t>
  </si>
  <si>
    <t xml:space="preserve">1506050221_19v1 </t>
  </si>
  <si>
    <t>학기별 공동교육과정 이수 학점 소계</t>
  </si>
  <si>
    <t xml:space="preserve"> 1506030205_17v3</t>
  </si>
  <si>
    <t>3D프린팅 조형 아이디어 발상</t>
  </si>
  <si>
    <t>응용 프로그래밍 화면 구현 실무</t>
  </si>
  <si>
    <t>전기자동차 편의안전시스템 정비</t>
  </si>
  <si>
    <t>자동차 전기·전자 장치 정비 실무</t>
  </si>
  <si>
    <t>보통교과 이수학점 소계</t>
  </si>
  <si>
    <t>1506030105_20v4</t>
  </si>
  <si>
    <t>자율주행 하드웨어 개발</t>
  </si>
  <si>
    <t>【작성요령 및 유의사항】</t>
  </si>
  <si>
    <t>학기별 이수 학점 소계</t>
  </si>
  <si>
    <t>○○고등학교장(직인생략)</t>
  </si>
  <si>
    <t>응용 프로그래밍 개발 실무</t>
  </si>
  <si>
    <t>자율주행 모듈 성능평가</t>
  </si>
  <si>
    <t>자동차 조향장치 튜닝장착</t>
  </si>
  <si>
    <t>2001020233_23v5</t>
  </si>
  <si>
    <t>클러치·수동변속기 정비</t>
  </si>
  <si>
    <t>1506030703_22v1</t>
  </si>
  <si>
    <t>1506050223_19v1</t>
  </si>
  <si>
    <t>퍼티 작업</t>
  </si>
  <si>
    <t>6.  교차이수 과목은 "음악↔미술" 처럼 기재
7.  운영학점 기록시 공통과목은 공통에, 일반선택과목, 진로선택과목, 전문교과(Ⅰ,Ⅱ)는 각각 일반, 진로, 전문 칸에  입력
8.  주문형 강좌 및 공동교육과정은 하단의 별도 표에 기재
   강좌 구분에 주문형 강좌 및 공동교육과정을 표기하고, 교과군별 개설 강좌를 학년순으로 기록
  ☞ 주문형 강좌 입력 방법 : 180학점 이내의 과목은 상단 편제표 및 하단의 별도 표에 모두 기재하고, 180학점을 초과하는 과목은 상단 편제표에는 기재하지 않고 하단의 표에만 기재, 비고란에 180학점 이내의 과목인지 초과 과목인지 기재
  ☞ 공동교육과정 강좌 입력 방법 : 상단의 편제표에는 기재하지 않고, 하단의 별도 표에만 기재, 본교 개설 과목 및 타교 개설 과목 모두 기재
  ☞ 주문형 강좌 및 공동교육과정 강좌는 교과군별 개설 강좌를 학년순으로 기록함.
예시) 사회교과군에서 2학년 국제경제(6), 3학년 국제정치(6)인 경우 
9. "TRUE", "FALSE"에서 "FALSE"가 나오면 편제표 오류 이므로 수정 바람.</t>
  </si>
  <si>
    <t>스마트문화앱 구현</t>
  </si>
  <si>
    <t>영역합계</t>
  </si>
  <si>
    <t>운영
학점</t>
  </si>
  <si>
    <t>필수
이수학점</t>
  </si>
  <si>
    <t>자율활동</t>
  </si>
  <si>
    <t>체육
ㆍ
예술</t>
  </si>
  <si>
    <t>기준
단위</t>
  </si>
  <si>
    <t>운영시간</t>
  </si>
  <si>
    <t>기준
학점</t>
  </si>
  <si>
    <t>운영학점</t>
  </si>
  <si>
    <t>생활
ㆍ
교양</t>
  </si>
  <si>
    <t>체육ㆍ예술</t>
  </si>
  <si>
    <t>이수시간</t>
  </si>
  <si>
    <t xml:space="preserve">※ 작성요령 </t>
  </si>
  <si>
    <t>필수이수단위</t>
  </si>
  <si>
    <t>기준시간</t>
  </si>
  <si>
    <t>동아리활동</t>
  </si>
  <si>
    <t>학과명 :</t>
  </si>
  <si>
    <t>운영단위</t>
  </si>
  <si>
    <t>필수
이수단위</t>
  </si>
  <si>
    <t>진로활동</t>
  </si>
  <si>
    <t>교과(군)</t>
  </si>
  <si>
    <t>기초교과초과</t>
  </si>
  <si>
    <t>이수학점
합계</t>
  </si>
  <si>
    <t>내용영역 합계</t>
  </si>
  <si>
    <t>국제 정치</t>
  </si>
  <si>
    <t>생활ㆍ교양</t>
  </si>
  <si>
    <t>능력단위코드</t>
  </si>
  <si>
    <t>이수시간 합계</t>
  </si>
  <si>
    <t>실무과목</t>
  </si>
  <si>
    <t>학기당 과목수</t>
  </si>
  <si>
    <t>국제 경제</t>
  </si>
  <si>
    <t>한국사1</t>
  </si>
  <si>
    <t>화법과 언어</t>
  </si>
  <si>
    <t>진로 활동</t>
  </si>
  <si>
    <t>창제최소학점</t>
  </si>
  <si>
    <t>주문형강좌</t>
  </si>
  <si>
    <t>자동차 도장</t>
  </si>
  <si>
    <t>공동
교육과정</t>
  </si>
  <si>
    <t>입력예시)</t>
  </si>
  <si>
    <t>공통국어1</t>
  </si>
  <si>
    <t>프로그래밍</t>
  </si>
  <si>
    <t>전공 실무</t>
  </si>
  <si>
    <t>UI 테스트</t>
  </si>
  <si>
    <t>동아리 활동</t>
  </si>
  <si>
    <t>운동과 건강</t>
  </si>
  <si>
    <t>직무 영어</t>
  </si>
  <si>
    <t>시각 디자인</t>
  </si>
  <si>
    <t>통합과학1</t>
  </si>
  <si>
    <t>화면 구현</t>
  </si>
  <si>
    <t>교과 영역</t>
  </si>
  <si>
    <t>제품 디자인</t>
  </si>
  <si>
    <t>통합사회2</t>
  </si>
  <si>
    <t>디자인 일반</t>
  </si>
  <si>
    <t>최소이수학점</t>
  </si>
  <si>
    <t>공통수학1</t>
  </si>
  <si>
    <t>영역
합계</t>
  </si>
  <si>
    <t>이수단위</t>
  </si>
  <si>
    <t>자동차 기관</t>
  </si>
  <si>
    <t>봉사활동</t>
  </si>
  <si>
    <t>서페이서 작업</t>
  </si>
  <si>
    <t>미적분I</t>
  </si>
  <si>
    <t>자동차 일반</t>
  </si>
  <si>
    <t>컴퓨터 그래픽</t>
  </si>
  <si>
    <t>공통영어2</t>
  </si>
  <si>
    <t>학생선택</t>
  </si>
  <si>
    <t>SQL활용</t>
  </si>
  <si>
    <t>공통영어1</t>
  </si>
  <si>
    <t>영어II</t>
  </si>
  <si>
    <t>연료장치 정비</t>
  </si>
  <si>
    <t>통합과학2</t>
  </si>
  <si>
    <t>전문교과</t>
  </si>
  <si>
    <t>모형제작</t>
  </si>
  <si>
    <t>도제_기업요청</t>
  </si>
  <si>
    <t>SQL작성</t>
  </si>
  <si>
    <t>UI 구현</t>
  </si>
  <si>
    <t>이수학점</t>
  </si>
  <si>
    <t>스포츠 문화</t>
  </si>
  <si>
    <t>전기 회로</t>
  </si>
  <si>
    <t>자동차 섀시</t>
  </si>
  <si>
    <t>UI 제작</t>
  </si>
  <si>
    <t>전문 공통</t>
  </si>
  <si>
    <t>냉각장치 정비</t>
  </si>
  <si>
    <t>공통국어2</t>
  </si>
  <si>
    <t>일반 조색작업</t>
  </si>
  <si>
    <t>자동차 튜닝</t>
  </si>
  <si>
    <t>엔진본체 정비</t>
  </si>
  <si>
    <t>윤활장치 정비</t>
  </si>
  <si>
    <t xml:space="preserve">2이상 </t>
  </si>
  <si>
    <t>공통수학2</t>
  </si>
  <si>
    <t>고시외 과목</t>
  </si>
  <si>
    <t>한국사2</t>
  </si>
  <si>
    <t>통합사회1</t>
  </si>
  <si>
    <t>차체 수정</t>
  </si>
  <si>
    <t>전공 일반</t>
  </si>
  <si>
    <r>
      <t xml:space="preserve">5.  집중이수 과목은 "음악↔미술" 처럼 기재
6.  운영단위 기록시 공통과목은 공통에, 일반선택과목, 진로선택과목, 전문교과(Ⅰ,Ⅱ)는 각각 일반, 진로, 전문 칸에  입력
7.  주문형 강좌 및 교육과정 클러스터는 하단의 별도 표에 기재
   강좌 구분에 주문형 강좌 및 교육과정 클러스터를 표기하고, 교과군별 개설 강좌를 학년순으로 기록
  ☞ 주문형 강좌 입력 방법 : 180단위 이내의 과목은 상단 편제표 및 하단의 별도 표에 모두 기재하고, 180단위를 초과하는 과목은 상단 편제표에는 기재하지 않고 하단의 표에만 기재, 비고란에 180단위 이내의 과목인지 초과 과목인지 기재
  ☞ 교육과정 클러스터 강좌 입력 방법 : 상단의 편제표에는 기재하지 않고, 하단의 별도 표에만 기재, 본교 개설 과목 및 타교 개설 과목 모두 기재
  ☞ 주문형 강좌 및 교육과정 클러스터 강좌는 교과군별 개설 강좌를 학년순으로 기록함.
예시) 사회교과군에서 2학년 국제경제(6), 3학년 국제정치(6)인 경우 
</t>
    </r>
    <r>
      <rPr>
        <sz val="10"/>
        <color rgb="FF000000"/>
        <rFont val="맑은 고딕"/>
        <family val="3"/>
        <charset val="129"/>
      </rPr>
      <t>8. "TRUE", "FALSE"에서 "FALSE"가 나오면 편제표 오류 이므로 수정 바람.</t>
    </r>
  </si>
  <si>
    <t>2001020225_23v6</t>
  </si>
  <si>
    <t>자동차 네트워크통신장치 정비</t>
  </si>
  <si>
    <t>시안 디자인 개발 응용</t>
  </si>
  <si>
    <t>2001020231_23v5</t>
  </si>
  <si>
    <t>커넥티드카 소프트웨어 개발</t>
  </si>
  <si>
    <t>볼트 온 패널 단품 교환</t>
  </si>
  <si>
    <t>베이스⦁클리어 도장 작업</t>
  </si>
  <si>
    <t>1506050208_19v2</t>
  </si>
  <si>
    <t>자동차 주행안전장치 정비</t>
  </si>
  <si>
    <t>1506030407_14v2</t>
  </si>
  <si>
    <t>1506050206_19v2</t>
  </si>
  <si>
    <t>응용 프로그래밍 화면 구현</t>
  </si>
  <si>
    <t>1506030708_22v1</t>
  </si>
  <si>
    <t>1506030201_18v4</t>
  </si>
  <si>
    <t>2001020415_19v1</t>
  </si>
  <si>
    <t>애플리케이션 테스트 수행</t>
  </si>
  <si>
    <t>1903180208_20v1</t>
  </si>
  <si>
    <t>휠·타이어·얼라인먼트 정비</t>
  </si>
  <si>
    <t>1506030313_17v3</t>
  </si>
  <si>
    <t>0802011002_17v1</t>
  </si>
  <si>
    <t>1506050212_19v2</t>
  </si>
  <si>
    <t>1506030416_16v3</t>
  </si>
  <si>
    <t>학과명: 자동차디자인과</t>
  </si>
  <si>
    <t>1506030206_17v3</t>
  </si>
  <si>
    <t>자동차 엔진 정비 실무</t>
  </si>
  <si>
    <t>응용SW 기초 기술 활용</t>
  </si>
  <si>
    <t>디자인 아이디어 발상 표현</t>
  </si>
  <si>
    <t>자동차 안전편의장치 튜닝장착</t>
  </si>
  <si>
    <t>사물 인터넷과 센서 제어</t>
  </si>
  <si>
    <t>디자인 아이디어 발상 구체화</t>
  </si>
  <si>
    <t>010-3117-5510</t>
  </si>
  <si>
    <t>데이터베이스 프로그래밍</t>
  </si>
  <si>
    <t>0802010215_16v2</t>
  </si>
  <si>
    <t>2001020211_23v6</t>
  </si>
  <si>
    <t>2001020712_19v3</t>
  </si>
  <si>
    <t>1903180104_20v1</t>
  </si>
  <si>
    <t>자동차 전기·전자 장치 정비</t>
  </si>
  <si>
    <t>자동차 광택 코팅 튜닝</t>
  </si>
  <si>
    <t>1506030106_20v4</t>
  </si>
  <si>
    <t>1506030203_18v4</t>
  </si>
  <si>
    <t>자동차디자인과(1개반)</t>
  </si>
  <si>
    <t>1506030417_16v3</t>
  </si>
  <si>
    <t>1506030707_22v1</t>
  </si>
  <si>
    <t>스마트 문화 앱 콘텐츠 제작</t>
  </si>
  <si>
    <t>전기자동차 정비 실무(선택)</t>
  </si>
  <si>
    <t>2. 과목란은 2015 개정 교과목명을 정확히 기재</t>
  </si>
  <si>
    <t>자동차 내·외장 필름 튜닝</t>
  </si>
  <si>
    <t>1506030705_22v1</t>
  </si>
  <si>
    <t>디자인 아이디어 발상 기초</t>
  </si>
  <si>
    <t>1506050216_19v2</t>
  </si>
  <si>
    <t>자동차 차체 정비 실무</t>
  </si>
  <si>
    <t>자동차전기전자장치 정비</t>
  </si>
  <si>
    <t>1506030404_14v2</t>
  </si>
  <si>
    <t>전기자동차 충전시스템 정비</t>
  </si>
  <si>
    <t>전기자동차 구동시스템 정비</t>
  </si>
  <si>
    <t>제품디자인 전략수립 방향설정</t>
  </si>
  <si>
    <t>1903170106_18v1</t>
  </si>
  <si>
    <t>1506030709_22v1</t>
  </si>
  <si>
    <t>0802010217_16v2</t>
  </si>
  <si>
    <t>전기자동차 열관리시스템 정비</t>
  </si>
  <si>
    <t>1506030204_17v3</t>
  </si>
  <si>
    <t>자율주행 자동차 정비 실무</t>
  </si>
  <si>
    <t>1903180202_20v1</t>
  </si>
  <si>
    <t>비주얼 아이데이션 구상</t>
  </si>
  <si>
    <t>010-2980-7473</t>
  </si>
  <si>
    <t>1506030102_20v4</t>
  </si>
  <si>
    <t>2001020709_19v3</t>
  </si>
  <si>
    <t>자율주행 소프트웨어 개발</t>
  </si>
  <si>
    <t>2001020230_23v5</t>
  </si>
  <si>
    <t>1506030706_22v1</t>
  </si>
  <si>
    <t>자동차 섀시 정비 실무</t>
  </si>
  <si>
    <t>0802010206_16v2</t>
  </si>
  <si>
    <t>1506030704_22v1</t>
  </si>
  <si>
    <t>0802010213_16v2</t>
  </si>
  <si>
    <t>1903180106_20v1</t>
  </si>
  <si>
    <t>자동차 동력전달장치 튜닝장착</t>
  </si>
  <si>
    <t>1506050204_19v2</t>
  </si>
  <si>
    <t>시안 디자인 개발 심화</t>
  </si>
  <si>
    <t>자율주행 안전편의 모듈시험</t>
  </si>
  <si>
    <t>자동차 전기장치 튜닝장착</t>
  </si>
  <si>
    <t>150605021019v2</t>
  </si>
  <si>
    <t xml:space="preserve">자동차 엔진 정비 실무 </t>
  </si>
  <si>
    <t>1506030107_20v4</t>
  </si>
  <si>
    <t>자동차 현가장치튜닝장착</t>
  </si>
  <si>
    <t>2001020708_19v3</t>
  </si>
  <si>
    <t>1506030101_20v4</t>
  </si>
  <si>
    <t>0803020913_18v3</t>
  </si>
  <si>
    <t>1. 특성화고, 산업수요 맞춤형 고등학교는 단위를 학점으로 전환하여 교육과정을 편성∙운영
2. 학과별 별도의 시트로 작성
  ☞ (시트복사 기능 이용)시트 이름에서 마우스 오른쪽 버튼을 눌러 "이동/복사" 선택 "복사본 만들기"에 체크하고 확인 
3. 셀 음영이 들어간 부분은 수식이 있으므로 입력하지 않음.
4. 과목란은 학교 실정에 맞게 자유롭게 늘리거나 줄여서 작성하되, 2015 개정 교과목명을 정확히 기재
  ☞ 물리Ⅰ→물리학Ⅰ, 운동과 건강 생활→운동과 건강, 법과 정치→정치와 법 등으로 정확히 기재
5.  여러 과목 중에서 선택하여 이수하는 경우 "/"를 이용하여 과목을 구분하여 기재
   ☞ 세계사(6), 윤리와 사상(6), 정치와 법(6), 한국지리(6) 중 2과목을 선택하여 이수하는 경우
       과목란 : 세계사/윤리와 사상/정치와 법/한국지리[택2]</t>
  </si>
  <si>
    <t>담당</t>
  </si>
  <si>
    <t>계</t>
  </si>
  <si>
    <t>체육2</t>
  </si>
  <si>
    <t>부장</t>
  </si>
  <si>
    <t>김임식</t>
  </si>
  <si>
    <t>하상철</t>
  </si>
  <si>
    <t>2학년</t>
  </si>
  <si>
    <t>과학</t>
  </si>
  <si>
    <t>2이상</t>
  </si>
  <si>
    <t>핸드폰</t>
  </si>
  <si>
    <t>미술</t>
  </si>
  <si>
    <t>성명</t>
  </si>
  <si>
    <t>2학기</t>
  </si>
  <si>
    <t>과 목</t>
  </si>
  <si>
    <t>기초</t>
  </si>
  <si>
    <t>공통</t>
  </si>
  <si>
    <t>영어I</t>
  </si>
  <si>
    <t>중국어</t>
  </si>
  <si>
    <t>영어</t>
  </si>
  <si>
    <t>전문</t>
  </si>
  <si>
    <t>영역</t>
  </si>
  <si>
    <t>교감</t>
  </si>
  <si>
    <t>한국사</t>
  </si>
  <si>
    <t>음악</t>
  </si>
  <si>
    <t>일반</t>
  </si>
  <si>
    <t>체육</t>
  </si>
  <si>
    <t>체육1</t>
  </si>
  <si>
    <t>예술</t>
  </si>
  <si>
    <t>수학</t>
  </si>
  <si>
    <t>대수</t>
  </si>
  <si>
    <t>국어</t>
  </si>
  <si>
    <t>-</t>
  </si>
  <si>
    <t>1학기</t>
  </si>
  <si>
    <t>필수</t>
  </si>
  <si>
    <t>직</t>
  </si>
  <si>
    <t>택1</t>
  </si>
  <si>
    <t>1학년</t>
  </si>
  <si>
    <t>진로</t>
  </si>
  <si>
    <t>사회</t>
  </si>
  <si>
    <t>탐구</t>
  </si>
  <si>
    <t>문학</t>
  </si>
  <si>
    <t>3학년</t>
  </si>
  <si>
    <t>전기자동차 정비 실무</t>
  </si>
  <si>
    <t>학과명: 자동차과</t>
  </si>
  <si>
    <t>자율ㆍ자치 활동</t>
  </si>
  <si>
    <t>자율주행 자동차</t>
  </si>
  <si>
    <t>고시외 실무과목</t>
  </si>
  <si>
    <t>프로그래밍 언어 응용</t>
  </si>
  <si>
    <t>자동차 시동장치 정비</t>
  </si>
  <si>
    <t>자동차 차체 정비</t>
  </si>
  <si>
    <t>유압식 제동장치 정비</t>
  </si>
  <si>
    <t>애플리케이션 배포</t>
  </si>
  <si>
    <t>정보 처리와 관리</t>
  </si>
  <si>
    <t>자동차 엔진 정비</t>
  </si>
  <si>
    <t>엔진점화장치 정비</t>
  </si>
  <si>
    <t>자동차 편의장치 정비</t>
  </si>
  <si>
    <t>디지털과 직업 생활</t>
  </si>
  <si>
    <t>자동차 섀시 정비</t>
  </si>
  <si>
    <t>자동차 인공지능 구현</t>
  </si>
  <si>
    <t>인공지능 모델 학습</t>
  </si>
  <si>
    <t>블렌딩 도장 작업</t>
  </si>
  <si>
    <t>개발자 환경 구축</t>
  </si>
  <si>
    <t>자동차 등화장치 정비</t>
  </si>
  <si>
    <t>기초과목50%제한</t>
  </si>
  <si>
    <t>유압식 현가장치 정비</t>
  </si>
  <si>
    <t>학년별 총 이수 학점</t>
  </si>
  <si>
    <t>자율주행 행동 판단</t>
  </si>
  <si>
    <t>전문교과최소학점</t>
  </si>
  <si>
    <t>교과최소이수학점</t>
  </si>
  <si>
    <t>흡·배기장치 정비</t>
  </si>
  <si>
    <t>학년별 총 이수 단위</t>
  </si>
  <si>
    <t>자율주행 객체 인식</t>
  </si>
  <si>
    <t>학기별 이수단위 소계</t>
  </si>
  <si>
    <t>미래자동차과(2개반)</t>
  </si>
  <si>
    <t>학기별 이수단위</t>
  </si>
  <si>
    <t>학과명: 미래자동차과</t>
  </si>
  <si>
    <t>NCS 고시외 과목</t>
  </si>
  <si>
    <t>이수시간 
합계</t>
  </si>
  <si>
    <t>자동차 도장 실무</t>
  </si>
  <si>
    <t>자동차디자인 실무</t>
  </si>
  <si>
    <t>전기자동차 정비</t>
  </si>
  <si>
    <t>응용 프로그래밍 개발</t>
  </si>
  <si>
    <t>서버프로그램 구현</t>
  </si>
  <si>
    <t>성공적인 직업 생활</t>
  </si>
  <si>
    <t>학기별 총 이수 학점</t>
  </si>
  <si>
    <t>창의적 체험활동</t>
  </si>
  <si>
    <t>내용영역(능력단위)</t>
  </si>
  <si>
    <t>보통교과최소학점</t>
  </si>
  <si>
    <t>차량 통신 모듈</t>
  </si>
  <si>
    <t>학기별 이수학점</t>
  </si>
  <si>
    <t>자동차과(5개반)</t>
  </si>
  <si>
    <t>프로그래밍 언어 활용</t>
  </si>
  <si>
    <t>학기별 총 이수 단위</t>
  </si>
  <si>
    <t>* 담당자 연락처</t>
  </si>
  <si>
    <t>자동차 튜닝 실무</t>
  </si>
  <si>
    <t>차체 패널 수정</t>
  </si>
  <si>
    <t>차체 패널 교환</t>
  </si>
  <si>
    <t>자동차 충전장치 정비</t>
  </si>
  <si>
    <r>
      <t>1506030322_</t>
    </r>
    <r>
      <rPr>
        <sz val="11"/>
        <color rgb="FF0070C0"/>
        <rFont val="Malgun Gothic"/>
        <family val="3"/>
        <charset val="129"/>
      </rPr>
      <t>23v4</t>
    </r>
  </si>
  <si>
    <r>
      <t>1506030324_</t>
    </r>
    <r>
      <rPr>
        <sz val="11"/>
        <color rgb="FF0070C0"/>
        <rFont val="Malgun Gothic"/>
        <family val="3"/>
        <charset val="129"/>
      </rPr>
      <t>23v4</t>
    </r>
  </si>
  <si>
    <r>
      <t>1506030516_</t>
    </r>
    <r>
      <rPr>
        <sz val="11"/>
        <color rgb="FF0070C0"/>
        <rFont val="Malgun Gothic"/>
        <family val="3"/>
        <charset val="129"/>
      </rPr>
      <t>20v4</t>
    </r>
  </si>
  <si>
    <r>
      <t>1506030514_</t>
    </r>
    <r>
      <rPr>
        <sz val="11"/>
        <color rgb="FF0070C0"/>
        <rFont val="Malgun Gothic"/>
        <family val="3"/>
        <charset val="129"/>
      </rPr>
      <t>20v4</t>
    </r>
  </si>
  <si>
    <r>
      <t>1506030505_</t>
    </r>
    <r>
      <rPr>
        <sz val="11"/>
        <color rgb="FF0070C0"/>
        <rFont val="Malgun Gothic"/>
        <family val="3"/>
        <charset val="129"/>
      </rPr>
      <t>20v4</t>
    </r>
  </si>
  <si>
    <r>
      <t>1506030509_</t>
    </r>
    <r>
      <rPr>
        <sz val="11"/>
        <color rgb="FF0070C0"/>
        <rFont val="Malgun Gothic"/>
        <family val="3"/>
        <charset val="129"/>
      </rPr>
      <t>20v4</t>
    </r>
  </si>
  <si>
    <r>
      <t>1506030504_</t>
    </r>
    <r>
      <rPr>
        <sz val="11"/>
        <color rgb="FF0070C0"/>
        <rFont val="Malgun Gothic"/>
        <family val="3"/>
        <charset val="129"/>
      </rPr>
      <t>20v4</t>
    </r>
  </si>
  <si>
    <t>0802010121_20v3</t>
  </si>
  <si>
    <t>0802010216_16v2</t>
  </si>
  <si>
    <t>0802010116_20v4</t>
  </si>
  <si>
    <t>0802010119_20v3</t>
  </si>
  <si>
    <t>커넥티드카 애플리케이션 소프트웨어 개발</t>
  </si>
  <si>
    <t>2025학년도 입학생 교육과정 편제표(특성화고)</t>
  </si>
  <si>
    <r>
      <t>2018</t>
    </r>
    <r>
      <rPr>
        <b/>
        <sz val="15"/>
        <color rgb="FF000000"/>
        <rFont val="돋움"/>
        <family val="3"/>
        <charset val="129"/>
      </rPr>
      <t>학년도</t>
    </r>
    <r>
      <rPr>
        <b/>
        <sz val="15"/>
        <color rgb="FF000000"/>
        <rFont val="한컴바탕"/>
        <family val="3"/>
        <charset val="129"/>
      </rPr>
      <t xml:space="preserve"> </t>
    </r>
    <r>
      <rPr>
        <b/>
        <sz val="15"/>
        <color rgb="FF000000"/>
        <rFont val="돋움"/>
        <family val="3"/>
        <charset val="129"/>
      </rPr>
      <t>입학생</t>
    </r>
    <r>
      <rPr>
        <b/>
        <sz val="15"/>
        <color rgb="FF000000"/>
        <rFont val="한컴바탕"/>
        <family val="3"/>
        <charset val="129"/>
      </rPr>
      <t xml:space="preserve"> </t>
    </r>
    <r>
      <rPr>
        <b/>
        <sz val="15"/>
        <color rgb="FF000000"/>
        <rFont val="돋움"/>
        <family val="3"/>
        <charset val="129"/>
      </rPr>
      <t>교육과정</t>
    </r>
    <r>
      <rPr>
        <b/>
        <sz val="15"/>
        <color rgb="FF000000"/>
        <rFont val="한컴바탕"/>
        <family val="3"/>
        <charset val="129"/>
      </rPr>
      <t xml:space="preserve"> </t>
    </r>
    <r>
      <rPr>
        <b/>
        <sz val="15"/>
        <color rgb="FF000000"/>
        <rFont val="돋움"/>
        <family val="3"/>
        <charset val="129"/>
      </rPr>
      <t>편제표</t>
    </r>
    <r>
      <rPr>
        <b/>
        <sz val="15"/>
        <color rgb="FF000000"/>
        <rFont val="한컴바탕"/>
        <family val="3"/>
        <charset val="129"/>
      </rPr>
      <t>(00</t>
    </r>
    <r>
      <rPr>
        <b/>
        <sz val="15"/>
        <color rgb="FF000000"/>
        <rFont val="돋움"/>
        <family val="3"/>
        <charset val="129"/>
      </rPr>
      <t>과정</t>
    </r>
    <r>
      <rPr>
        <b/>
        <sz val="15"/>
        <color rgb="FF000000"/>
        <rFont val="한컴바탕"/>
        <family val="3"/>
        <charset val="129"/>
      </rPr>
      <t>)</t>
    </r>
  </si>
  <si>
    <t>세계사/윤리와 사상/정치와 법/한국지리[택2]</t>
  </si>
  <si>
    <t>[주문형 강좌와 교육과정 공동교육과정 강좌]</t>
  </si>
  <si>
    <t>3. 집중이수 과목은 "음악↔미술" 처럼 기재</t>
  </si>
  <si>
    <t>0802010120_20v3</t>
  </si>
  <si>
    <r>
      <rPr>
        <sz val="11"/>
        <color rgb="FF000000"/>
        <rFont val="Malgun Gothic"/>
        <family val="3"/>
        <charset val="129"/>
      </rPr>
      <t>1506030308_</t>
    </r>
    <r>
      <rPr>
        <sz val="11"/>
        <color rgb="FF0070C0"/>
        <rFont val="Malgun Gothic"/>
        <family val="3"/>
        <charset val="129"/>
      </rPr>
      <t>23v4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</si>
</sst>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_);[Red]\(0\)"/>
    <numFmt numFmtId="178" formatCode="&quot;&quot;0&quot;&quot;;&quot;&quot;;&quot;&quot;"/>
  </numFmts>
  <fonts count="37">
    <font>
      <sz val="10"/>
      <color rgb="FF000000"/>
      <name val="맑은 고딕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5"/>
      <color rgb="FF000000"/>
      <name val="한컴바탕"/>
      <family val="3"/>
      <charset val="129"/>
    </font>
    <font>
      <i/>
      <sz val="10"/>
      <color rgb="FF0000FF"/>
      <name val="맑은 고딕"/>
      <family val="3"/>
      <charset val="129"/>
    </font>
    <font>
      <sz val="10"/>
      <color rgb="FF0D13FF"/>
      <name val="맑은 고딕"/>
      <family val="3"/>
      <charset val="129"/>
    </font>
    <font>
      <sz val="10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7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00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b/>
      <sz val="9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Malgun Gothic"/>
      <family val="3"/>
      <charset val="129"/>
    </font>
    <font>
      <b/>
      <sz val="9"/>
      <color rgb="FFFF0000"/>
      <name val="Malgun Gothic"/>
      <family val="3"/>
      <charset val="129"/>
    </font>
    <font>
      <b/>
      <sz val="11"/>
      <color rgb="FF0000FF"/>
      <name val="맑은 고딕"/>
      <family val="3"/>
      <charset val="129"/>
    </font>
    <font>
      <b/>
      <sz val="15"/>
      <color rgb="FF000000"/>
      <name val="한컴바탕"/>
      <family val="3"/>
      <charset val="129"/>
    </font>
    <font>
      <sz val="12"/>
      <color rgb="FF000000"/>
      <name val="휴먼명조"/>
      <family val="3"/>
      <charset val="129"/>
    </font>
    <font>
      <b/>
      <sz val="15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18"/>
      <color rgb="FF000000"/>
      <name val="Malgun Gothic"/>
      <family val="3"/>
      <charset val="129"/>
    </font>
    <font>
      <b/>
      <sz val="11"/>
      <color rgb="FFFF000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b/>
      <sz val="10"/>
      <color rgb="FF000000"/>
      <name val="Malgun Gothic"/>
      <family val="3"/>
      <charset val="129"/>
    </font>
    <font>
      <b/>
      <sz val="9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FF0000"/>
      <name val="Malgun Gothic"/>
      <family val="3"/>
      <charset val="129"/>
    </font>
    <font>
      <b/>
      <sz val="11"/>
      <color rgb="FF0070C0"/>
      <name val="Malgun Gothic"/>
      <family val="3"/>
      <charset val="129"/>
    </font>
    <font>
      <sz val="11"/>
      <color rgb="FF0070C0"/>
      <name val="Malgun Gothic"/>
      <family val="3"/>
      <charset val="129"/>
    </font>
    <font>
      <sz val="18"/>
      <color rgb="FFFF0000"/>
      <name val="Malgun Gothic"/>
      <family val="3"/>
      <charset val="129"/>
    </font>
    <font>
      <b/>
      <sz val="15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DB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EBDD5"/>
        <bgColor indexed="64"/>
      </patternFill>
    </fill>
    <fill>
      <patternFill patternType="solid">
        <fgColor rgb="FFA3D7DD"/>
        <bgColor indexed="64"/>
      </patternFill>
    </fill>
    <fill>
      <patternFill patternType="solid">
        <fgColor rgb="FFDFE6F7"/>
        <bgColor indexed="64"/>
      </patternFill>
    </fill>
    <fill>
      <patternFill patternType="solid">
        <fgColor rgb="FFC0CDEF"/>
        <bgColor indexed="64"/>
      </patternFill>
    </fill>
    <fill>
      <patternFill patternType="solid">
        <fgColor rgb="FFEBDEF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AFB4F9"/>
        <bgColor indexed="64"/>
      </patternFill>
    </fill>
    <fill>
      <patternFill patternType="solid">
        <fgColor rgb="FFBCECF9"/>
        <bgColor indexed="64"/>
      </patternFill>
    </fill>
    <fill>
      <patternFill patternType="solid">
        <fgColor rgb="FFBC95F9"/>
        <bgColor indexed="64"/>
      </patternFill>
    </fill>
    <fill>
      <patternFill patternType="solid">
        <fgColor rgb="FFCCD7F2"/>
        <bgColor indexed="64"/>
      </patternFill>
    </fill>
    <fill>
      <patternFill patternType="solid">
        <fgColor rgb="FFEAD3D8"/>
        <bgColor rgb="FFEAD3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D9D9D9"/>
      </patternFill>
    </fill>
    <fill>
      <patternFill patternType="solid">
        <fgColor rgb="FF8AC464"/>
        <bgColor indexed="64"/>
      </patternFill>
    </fill>
    <fill>
      <patternFill patternType="solid">
        <fgColor rgb="FFD8BEE4"/>
        <bgColor indexed="64"/>
      </patternFill>
    </fill>
    <fill>
      <patternFill patternType="solid">
        <fgColor rgb="FF6182D6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rgb="FFCDF2E4"/>
        <bgColor rgb="FFFFFFFF"/>
      </patternFill>
    </fill>
    <fill>
      <patternFill patternType="solid">
        <fgColor rgb="FFCCC1DA"/>
        <bgColor indexed="64"/>
      </patternFill>
    </fill>
    <fill>
      <patternFill patternType="solid">
        <fgColor rgb="FFE6E0ED"/>
        <bgColor indexed="64"/>
      </patternFill>
    </fill>
  </fills>
  <borders count="2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rgb="FF000000"/>
      </left>
      <right style="hair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hair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464">
    <xf numFmtId="0" fontId="0" fillId="0" borderId="0" xfId="0" applyNumberFormat="1">
      <alignment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justify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 applyProtection="1">
      <alignment vertical="center" wrapText="1"/>
      <protection locked="0"/>
    </xf>
    <xf numFmtId="0" fontId="0" fillId="3" borderId="3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0" fontId="0" fillId="3" borderId="6" xfId="0" applyNumberFormat="1" applyFill="1" applyBorder="1" applyAlignment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0" fontId="0" fillId="4" borderId="7" xfId="0" applyNumberFormat="1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5" borderId="10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  <xf numFmtId="0" fontId="0" fillId="4" borderId="5" xfId="0" applyNumberFormat="1" applyFill="1" applyBorder="1" applyAlignment="1">
      <alignment horizontal="center" vertical="center" wrapText="1"/>
    </xf>
    <xf numFmtId="0" fontId="0" fillId="4" borderId="12" xfId="0" applyNumberFormat="1" applyFill="1" applyBorder="1" applyAlignment="1">
      <alignment horizontal="center" vertical="center" wrapText="1"/>
    </xf>
    <xf numFmtId="0" fontId="0" fillId="4" borderId="13" xfId="0" applyNumberForma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0" fillId="6" borderId="15" xfId="0" applyNumberFormat="1" applyFill="1" applyBorder="1" applyAlignment="1">
      <alignment horizontal="center" vertical="center" wrapText="1"/>
    </xf>
    <xf numFmtId="0" fontId="0" fillId="0" borderId="5" xfId="0" applyNumberFormat="1" applyBorder="1" applyAlignment="1" applyProtection="1">
      <alignment horizontal="center" vertical="center" wrapText="1"/>
      <protection locked="0"/>
    </xf>
    <xf numFmtId="0" fontId="0" fillId="4" borderId="16" xfId="0" applyNumberFormat="1" applyFill="1" applyBorder="1" applyAlignment="1">
      <alignment horizontal="center" vertical="center" wrapText="1"/>
    </xf>
    <xf numFmtId="0" fontId="5" fillId="4" borderId="17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5" fillId="5" borderId="18" xfId="0" applyNumberFormat="1" applyFont="1" applyFill="1" applyBorder="1" applyAlignment="1">
      <alignment horizontal="center" vertical="center" wrapText="1"/>
    </xf>
    <xf numFmtId="0" fontId="0" fillId="5" borderId="19" xfId="0" applyNumberFormat="1" applyFill="1" applyBorder="1" applyAlignment="1">
      <alignment horizontal="center" vertical="center" wrapText="1"/>
    </xf>
    <xf numFmtId="0" fontId="0" fillId="6" borderId="20" xfId="0" applyNumberFormat="1" applyFill="1" applyBorder="1" applyAlignment="1">
      <alignment horizontal="center" vertical="center" wrapText="1"/>
    </xf>
    <xf numFmtId="0" fontId="0" fillId="5" borderId="20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 applyProtection="1">
      <alignment vertical="center" wrapText="1"/>
      <protection locked="0"/>
    </xf>
    <xf numFmtId="0" fontId="0" fillId="0" borderId="0" xfId="0" applyNumberFormat="1" applyAlignment="1">
      <alignment horizontal="center" vertical="center"/>
    </xf>
    <xf numFmtId="0" fontId="0" fillId="0" borderId="21" xfId="0" applyNumberFormat="1" applyBorder="1" applyAlignment="1">
      <alignment horizontal="center" vertical="center" wrapText="1"/>
    </xf>
    <xf numFmtId="0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22" xfId="0" applyNumberFormat="1" applyBorder="1" applyAlignment="1" applyProtection="1">
      <alignment horizontal="center" vertical="center" wrapText="1"/>
      <protection locked="0"/>
    </xf>
    <xf numFmtId="0" fontId="0" fillId="4" borderId="23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shrinkToFit="1"/>
    </xf>
    <xf numFmtId="0" fontId="0" fillId="0" borderId="23" xfId="0" applyNumberFormat="1" applyBorder="1" applyAlignment="1" applyProtection="1">
      <alignment horizontal="center" vertical="center" wrapText="1"/>
      <protection locked="0"/>
    </xf>
    <xf numFmtId="0" fontId="0" fillId="5" borderId="24" xfId="0" applyNumberFormat="1" applyFill="1" applyBorder="1" applyAlignment="1">
      <alignment horizontal="center" vertical="center" wrapText="1"/>
    </xf>
    <xf numFmtId="0" fontId="0" fillId="5" borderId="23" xfId="0" applyNumberFormat="1" applyFill="1" applyBorder="1" applyAlignment="1">
      <alignment horizontal="center" vertical="center" wrapText="1"/>
    </xf>
    <xf numFmtId="0" fontId="5" fillId="5" borderId="25" xfId="0" applyNumberFormat="1" applyFont="1" applyFill="1" applyBorder="1" applyAlignment="1">
      <alignment horizontal="center" vertical="center" wrapText="1"/>
    </xf>
    <xf numFmtId="176" fontId="0" fillId="0" borderId="5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Border="1" applyAlignment="1" applyProtection="1">
      <alignment horizontal="justify" vertical="center" wrapText="1"/>
      <protection locked="0"/>
    </xf>
    <xf numFmtId="176" fontId="0" fillId="0" borderId="20" xfId="0" applyNumberFormat="1" applyBorder="1" applyAlignment="1" applyProtection="1">
      <alignment horizontal="center" vertical="center" wrapText="1"/>
      <protection locked="0"/>
    </xf>
    <xf numFmtId="176" fontId="0" fillId="0" borderId="23" xfId="0" applyNumberFormat="1" applyBorder="1" applyAlignment="1" applyProtection="1">
      <alignment horizontal="center" vertical="center" wrapText="1"/>
      <protection locked="0"/>
    </xf>
    <xf numFmtId="176" fontId="6" fillId="0" borderId="20" xfId="0" applyNumberFormat="1" applyFont="1" applyBorder="1" applyAlignment="1" applyProtection="1">
      <alignment horizontal="center" vertical="center" wrapText="1"/>
      <protection locked="0"/>
    </xf>
    <xf numFmtId="176" fontId="6" fillId="0" borderId="20" xfId="0" applyNumberFormat="1" applyFont="1" applyBorder="1" applyAlignment="1" applyProtection="1">
      <alignment horizontal="justify" vertical="center" wrapText="1"/>
      <protection locked="0"/>
    </xf>
    <xf numFmtId="176" fontId="6" fillId="0" borderId="23" xfId="0" applyNumberFormat="1" applyFont="1" applyBorder="1" applyAlignment="1" applyProtection="1">
      <alignment horizontal="center" vertical="center" wrapText="1"/>
      <protection locked="0"/>
    </xf>
    <xf numFmtId="176" fontId="6" fillId="0" borderId="23" xfId="0" applyNumberFormat="1" applyFont="1" applyBorder="1" applyAlignment="1" applyProtection="1">
      <alignment horizontal="justify" vertical="center" wrapText="1"/>
      <protection locked="0"/>
    </xf>
    <xf numFmtId="0" fontId="7" fillId="0" borderId="0" xfId="1" applyNumberFormat="1" applyFont="1">
      <alignment vertical="center"/>
    </xf>
    <xf numFmtId="0" fontId="3" fillId="0" borderId="0" xfId="1" applyNumberFormat="1" applyFont="1" applyAlignment="1" applyProtection="1">
      <alignment horizontal="center" vertical="center"/>
      <protection locked="0"/>
    </xf>
    <xf numFmtId="0" fontId="35" fillId="7" borderId="20" xfId="2" applyNumberFormat="1" applyFill="1" applyBorder="1" applyAlignment="1" applyProtection="1">
      <alignment horizontal="center" vertical="center" wrapText="1"/>
      <protection locked="0"/>
    </xf>
    <xf numFmtId="176" fontId="35" fillId="0" borderId="26" xfId="1" applyNumberFormat="1" applyBorder="1" applyAlignment="1" applyProtection="1">
      <alignment horizontal="center" vertical="center" wrapText="1"/>
      <protection locked="0"/>
    </xf>
    <xf numFmtId="0" fontId="35" fillId="0" borderId="1" xfId="1" applyNumberFormat="1" applyBorder="1" applyAlignment="1" applyProtection="1">
      <alignment horizontal="center" vertical="center" wrapText="1"/>
      <protection locked="0"/>
    </xf>
    <xf numFmtId="0" fontId="35" fillId="4" borderId="9" xfId="1" applyNumberFormat="1" applyFill="1" applyBorder="1" applyAlignment="1">
      <alignment horizontal="center" vertical="center" wrapText="1"/>
    </xf>
    <xf numFmtId="0" fontId="35" fillId="8" borderId="5" xfId="1" applyNumberFormat="1" applyFill="1" applyBorder="1" applyAlignment="1">
      <alignment horizontal="center" vertical="center" wrapText="1"/>
    </xf>
    <xf numFmtId="0" fontId="35" fillId="0" borderId="0" xfId="1" applyNumberFormat="1">
      <alignment vertical="center"/>
    </xf>
    <xf numFmtId="0" fontId="35" fillId="0" borderId="0" xfId="1" applyNumberFormat="1" applyAlignment="1">
      <alignment horizontal="center" vertical="center"/>
    </xf>
    <xf numFmtId="0" fontId="35" fillId="0" borderId="2" xfId="1" applyNumberFormat="1" applyBorder="1" applyAlignment="1" applyProtection="1">
      <alignment horizontal="center" vertical="center" wrapText="1"/>
      <protection locked="0"/>
    </xf>
    <xf numFmtId="0" fontId="35" fillId="5" borderId="1" xfId="1" applyNumberFormat="1" applyFill="1" applyBorder="1" applyAlignment="1">
      <alignment horizontal="center" vertical="center" wrapText="1"/>
    </xf>
    <xf numFmtId="0" fontId="35" fillId="5" borderId="2" xfId="1" applyNumberFormat="1" applyFill="1" applyBorder="1" applyAlignment="1" applyProtection="1">
      <alignment horizontal="center" vertical="center" wrapText="1"/>
      <protection locked="0"/>
    </xf>
    <xf numFmtId="0" fontId="35" fillId="0" borderId="5" xfId="1" applyNumberFormat="1" applyBorder="1" applyAlignment="1">
      <alignment horizontal="center" vertical="center" wrapText="1"/>
    </xf>
    <xf numFmtId="0" fontId="35" fillId="4" borderId="1" xfId="1" applyNumberFormat="1" applyFill="1" applyBorder="1" applyAlignment="1">
      <alignment horizontal="center" vertical="center" wrapText="1"/>
    </xf>
    <xf numFmtId="176" fontId="35" fillId="0" borderId="27" xfId="1" applyNumberFormat="1" applyBorder="1" applyAlignment="1" applyProtection="1">
      <alignment horizontal="center" vertical="center" wrapText="1"/>
      <protection locked="0"/>
    </xf>
    <xf numFmtId="176" fontId="35" fillId="0" borderId="28" xfId="1" applyNumberFormat="1" applyBorder="1" applyAlignment="1" applyProtection="1">
      <alignment horizontal="center" vertical="center" wrapText="1"/>
      <protection locked="0"/>
    </xf>
    <xf numFmtId="176" fontId="35" fillId="0" borderId="29" xfId="1" applyNumberFormat="1" applyBorder="1" applyAlignment="1" applyProtection="1">
      <alignment horizontal="center" vertical="center" wrapText="1"/>
      <protection locked="0"/>
    </xf>
    <xf numFmtId="176" fontId="35" fillId="9" borderId="23" xfId="1" applyNumberFormat="1" applyFill="1" applyBorder="1" applyAlignment="1">
      <alignment horizontal="center" vertical="center" wrapText="1"/>
    </xf>
    <xf numFmtId="0" fontId="35" fillId="0" borderId="0" xfId="1" applyNumberFormat="1" applyAlignment="1">
      <alignment horizontal="center" vertical="center" wrapText="1"/>
    </xf>
    <xf numFmtId="0" fontId="35" fillId="2" borderId="1" xfId="1" applyNumberFormat="1" applyFill="1" applyBorder="1" applyAlignment="1">
      <alignment horizontal="center" vertical="center" wrapText="1"/>
    </xf>
    <xf numFmtId="176" fontId="35" fillId="4" borderId="1" xfId="1" applyNumberFormat="1" applyFill="1" applyBorder="1" applyAlignment="1">
      <alignment horizontal="center" vertical="center" wrapText="1"/>
    </xf>
    <xf numFmtId="176" fontId="35" fillId="0" borderId="30" xfId="1" applyNumberFormat="1" applyBorder="1" applyAlignment="1" applyProtection="1">
      <alignment horizontal="center" vertical="center" wrapText="1"/>
      <protection locked="0"/>
    </xf>
    <xf numFmtId="176" fontId="35" fillId="0" borderId="31" xfId="1" applyNumberFormat="1" applyBorder="1" applyAlignment="1" applyProtection="1">
      <alignment horizontal="center" vertical="center" wrapText="1"/>
      <protection locked="0"/>
    </xf>
    <xf numFmtId="176" fontId="35" fillId="0" borderId="32" xfId="1" applyNumberFormat="1" applyBorder="1" applyAlignment="1" applyProtection="1">
      <alignment horizontal="center" vertical="center" wrapText="1"/>
      <protection locked="0"/>
    </xf>
    <xf numFmtId="176" fontId="35" fillId="0" borderId="33" xfId="1" applyNumberFormat="1" applyBorder="1" applyAlignment="1" applyProtection="1">
      <alignment horizontal="center" vertical="center" wrapText="1"/>
      <protection locked="0"/>
    </xf>
    <xf numFmtId="0" fontId="35" fillId="7" borderId="23" xfId="2" applyNumberFormat="1" applyFill="1" applyBorder="1" applyAlignment="1" applyProtection="1">
      <alignment horizontal="center" vertical="center" wrapText="1"/>
      <protection locked="0"/>
    </xf>
    <xf numFmtId="0" fontId="35" fillId="9" borderId="23" xfId="1" applyNumberFormat="1" applyFill="1" applyBorder="1" applyAlignment="1">
      <alignment horizontal="center" vertical="center" wrapText="1"/>
    </xf>
    <xf numFmtId="0" fontId="35" fillId="9" borderId="16" xfId="1" applyNumberFormat="1" applyFill="1" applyBorder="1" applyAlignment="1">
      <alignment horizontal="center" vertical="center" wrapText="1"/>
    </xf>
    <xf numFmtId="0" fontId="35" fillId="0" borderId="0" xfId="1" applyNumberFormat="1" applyAlignment="1">
      <alignment horizontal="justify" vertical="center" wrapText="1"/>
    </xf>
    <xf numFmtId="0" fontId="35" fillId="5" borderId="10" xfId="1" applyNumberFormat="1" applyFill="1" applyBorder="1" applyAlignment="1">
      <alignment horizontal="center" vertical="center" wrapText="1"/>
    </xf>
    <xf numFmtId="0" fontId="35" fillId="5" borderId="11" xfId="1" applyNumberFormat="1" applyFill="1" applyBorder="1" applyAlignment="1">
      <alignment horizontal="center" vertical="center" wrapText="1"/>
    </xf>
    <xf numFmtId="0" fontId="35" fillId="5" borderId="14" xfId="1" applyNumberFormat="1" applyFill="1" applyBorder="1" applyAlignment="1">
      <alignment horizontal="center" vertical="center" wrapText="1"/>
    </xf>
    <xf numFmtId="0" fontId="35" fillId="4" borderId="12" xfId="1" applyNumberFormat="1" applyFill="1" applyBorder="1" applyAlignment="1">
      <alignment horizontal="center" vertical="center" wrapText="1"/>
    </xf>
    <xf numFmtId="0" fontId="35" fillId="4" borderId="13" xfId="1" applyNumberFormat="1" applyFill="1" applyBorder="1" applyAlignment="1">
      <alignment horizontal="center" vertical="center" wrapText="1"/>
    </xf>
    <xf numFmtId="0" fontId="35" fillId="4" borderId="7" xfId="1" applyNumberFormat="1" applyFill="1" applyBorder="1" applyAlignment="1">
      <alignment horizontal="center" vertical="center" wrapText="1"/>
    </xf>
    <xf numFmtId="0" fontId="35" fillId="4" borderId="8" xfId="1" applyNumberFormat="1" applyFill="1" applyBorder="1" applyAlignment="1">
      <alignment horizontal="center" vertical="center" wrapText="1"/>
    </xf>
    <xf numFmtId="0" fontId="35" fillId="6" borderId="20" xfId="1" applyNumberFormat="1" applyFill="1" applyBorder="1" applyAlignment="1">
      <alignment horizontal="center" vertical="center" wrapText="1"/>
    </xf>
    <xf numFmtId="0" fontId="35" fillId="8" borderId="1" xfId="1" applyNumberFormat="1" applyFill="1" applyBorder="1" applyAlignment="1">
      <alignment horizontal="center" vertical="center" shrinkToFit="1"/>
    </xf>
    <xf numFmtId="0" fontId="35" fillId="8" borderId="1" xfId="1" applyNumberFormat="1" applyFill="1" applyBorder="1" applyAlignment="1">
      <alignment horizontal="center" vertical="center" wrapText="1"/>
    </xf>
    <xf numFmtId="49" fontId="35" fillId="8" borderId="1" xfId="1" applyNumberFormat="1" applyFill="1" applyBorder="1" applyAlignment="1">
      <alignment horizontal="center" vertical="center" wrapText="1"/>
    </xf>
    <xf numFmtId="177" fontId="35" fillId="8" borderId="1" xfId="1" applyNumberFormat="1" applyFill="1" applyBorder="1" applyAlignment="1">
      <alignment horizontal="center" vertical="center" wrapText="1"/>
    </xf>
    <xf numFmtId="0" fontId="35" fillId="4" borderId="23" xfId="1" applyNumberFormat="1" applyFill="1" applyBorder="1" applyAlignment="1">
      <alignment horizontal="center" vertical="center" wrapText="1"/>
    </xf>
    <xf numFmtId="177" fontId="35" fillId="4" borderId="23" xfId="1" applyNumberFormat="1" applyFill="1" applyBorder="1" applyAlignment="1">
      <alignment horizontal="center" vertical="center" wrapText="1"/>
    </xf>
    <xf numFmtId="0" fontId="35" fillId="4" borderId="34" xfId="1" applyNumberFormat="1" applyFill="1" applyBorder="1" applyAlignment="1">
      <alignment horizontal="center" vertical="center" shrinkToFit="1"/>
    </xf>
    <xf numFmtId="0" fontId="35" fillId="5" borderId="24" xfId="1" applyNumberFormat="1" applyFill="1" applyBorder="1" applyAlignment="1">
      <alignment horizontal="center" vertical="center" wrapText="1" shrinkToFit="1"/>
    </xf>
    <xf numFmtId="0" fontId="35" fillId="8" borderId="22" xfId="1" applyNumberFormat="1" applyFill="1" applyBorder="1" applyAlignment="1">
      <alignment horizontal="center" vertical="center" shrinkToFit="1"/>
    </xf>
    <xf numFmtId="0" fontId="35" fillId="8" borderId="22" xfId="1" applyNumberFormat="1" applyFill="1" applyBorder="1" applyAlignment="1">
      <alignment horizontal="center" vertical="center" wrapText="1"/>
    </xf>
    <xf numFmtId="49" fontId="35" fillId="8" borderId="22" xfId="1" applyNumberFormat="1" applyFill="1" applyBorder="1" applyAlignment="1">
      <alignment horizontal="center" vertical="center" wrapText="1"/>
    </xf>
    <xf numFmtId="177" fontId="35" fillId="8" borderId="22" xfId="1" applyNumberFormat="1" applyFill="1" applyBorder="1" applyAlignment="1">
      <alignment horizontal="center" vertical="center" wrapText="1"/>
    </xf>
    <xf numFmtId="177" fontId="35" fillId="5" borderId="35" xfId="1" applyNumberFormat="1" applyFill="1" applyBorder="1" applyAlignment="1">
      <alignment horizontal="center" vertical="center" wrapText="1"/>
    </xf>
    <xf numFmtId="0" fontId="35" fillId="3" borderId="6" xfId="1" applyNumberFormat="1" applyFill="1" applyBorder="1" applyAlignment="1">
      <alignment horizontal="center" vertical="center" wrapText="1"/>
    </xf>
    <xf numFmtId="0" fontId="35" fillId="3" borderId="5" xfId="1" applyNumberFormat="1" applyFill="1" applyBorder="1" applyAlignment="1">
      <alignment horizontal="center" vertical="center" wrapText="1"/>
    </xf>
    <xf numFmtId="0" fontId="35" fillId="3" borderId="36" xfId="1" applyNumberFormat="1" applyFill="1" applyBorder="1" applyAlignment="1">
      <alignment horizontal="center" vertical="center" wrapText="1"/>
    </xf>
    <xf numFmtId="0" fontId="35" fillId="3" borderId="3" xfId="1" applyNumberFormat="1" applyFill="1" applyBorder="1" applyAlignment="1">
      <alignment horizontal="center" vertical="center" wrapText="1"/>
    </xf>
    <xf numFmtId="176" fontId="35" fillId="0" borderId="5" xfId="1" applyNumberFormat="1" applyBorder="1" applyAlignment="1" applyProtection="1">
      <alignment horizontal="center" vertical="center" wrapText="1"/>
      <protection locked="0"/>
    </xf>
    <xf numFmtId="176" fontId="35" fillId="0" borderId="37" xfId="1" applyNumberFormat="1" applyBorder="1" applyAlignment="1" applyProtection="1">
      <alignment horizontal="center" vertical="center" wrapText="1"/>
      <protection locked="0"/>
    </xf>
    <xf numFmtId="176" fontId="35" fillId="8" borderId="1" xfId="1" applyNumberFormat="1" applyFill="1" applyBorder="1" applyAlignment="1" applyProtection="1">
      <alignment horizontal="center" vertical="center" wrapText="1"/>
      <protection locked="0"/>
    </xf>
    <xf numFmtId="176" fontId="35" fillId="8" borderId="2" xfId="1" applyNumberFormat="1" applyFill="1" applyBorder="1" applyAlignment="1" applyProtection="1">
      <alignment horizontal="center" vertical="center" wrapText="1"/>
      <protection locked="0"/>
    </xf>
    <xf numFmtId="176" fontId="35" fillId="8" borderId="5" xfId="1" applyNumberFormat="1" applyFill="1" applyBorder="1" applyAlignment="1" applyProtection="1">
      <alignment horizontal="center" vertical="center" wrapText="1"/>
      <protection locked="0"/>
    </xf>
    <xf numFmtId="0" fontId="35" fillId="5" borderId="21" xfId="1" applyNumberFormat="1" applyFill="1" applyBorder="1" applyAlignment="1">
      <alignment horizontal="center" vertical="center" wrapText="1"/>
    </xf>
    <xf numFmtId="176" fontId="35" fillId="0" borderId="38" xfId="1" applyNumberFormat="1" applyBorder="1" applyAlignment="1" applyProtection="1">
      <alignment horizontal="center" vertical="center" wrapText="1"/>
      <protection locked="0"/>
    </xf>
    <xf numFmtId="176" fontId="35" fillId="0" borderId="20" xfId="1" applyNumberFormat="1" applyBorder="1" applyAlignment="1" applyProtection="1">
      <alignment horizontal="center" vertical="center" wrapText="1"/>
      <protection locked="0"/>
    </xf>
    <xf numFmtId="176" fontId="35" fillId="0" borderId="19" xfId="1" applyNumberFormat="1" applyBorder="1" applyAlignment="1" applyProtection="1">
      <alignment horizontal="center" vertical="center" wrapText="1"/>
      <protection locked="0"/>
    </xf>
    <xf numFmtId="0" fontId="35" fillId="5" borderId="39" xfId="1" applyNumberFormat="1" applyFill="1" applyBorder="1" applyAlignment="1">
      <alignment horizontal="center" vertical="center" wrapText="1"/>
    </xf>
    <xf numFmtId="176" fontId="35" fillId="8" borderId="40" xfId="1" applyNumberFormat="1" applyFill="1" applyBorder="1" applyAlignment="1" applyProtection="1">
      <alignment horizontal="center" vertical="center" wrapText="1"/>
      <protection locked="0"/>
    </xf>
    <xf numFmtId="176" fontId="35" fillId="0" borderId="41" xfId="1" applyNumberFormat="1" applyBorder="1" applyAlignment="1" applyProtection="1">
      <alignment horizontal="center" vertical="center" wrapText="1"/>
      <protection locked="0"/>
    </xf>
    <xf numFmtId="0" fontId="35" fillId="8" borderId="1" xfId="1" applyNumberFormat="1" applyFill="1" applyBorder="1" applyAlignment="1" applyProtection="1">
      <alignment horizontal="center" vertical="center" wrapText="1"/>
      <protection locked="0"/>
    </xf>
    <xf numFmtId="0" fontId="35" fillId="0" borderId="5" xfId="1" applyNumberFormat="1" applyBorder="1" applyAlignment="1" applyProtection="1">
      <alignment horizontal="center" vertical="center" wrapText="1"/>
      <protection locked="0"/>
    </xf>
    <xf numFmtId="176" fontId="35" fillId="0" borderId="1" xfId="1" applyNumberFormat="1" applyBorder="1" applyAlignment="1" applyProtection="1">
      <alignment horizontal="center" vertical="center" wrapText="1"/>
      <protection locked="0"/>
    </xf>
    <xf numFmtId="0" fontId="35" fillId="8" borderId="1" xfId="1" applyNumberFormat="1" applyFill="1" applyBorder="1" applyAlignment="1" applyProtection="1">
      <alignment vertical="center" wrapText="1"/>
      <protection locked="0"/>
    </xf>
    <xf numFmtId="176" fontId="35" fillId="0" borderId="9" xfId="1" applyNumberFormat="1" applyBorder="1" applyAlignment="1" applyProtection="1">
      <alignment horizontal="center" vertical="center" wrapText="1"/>
      <protection locked="0"/>
    </xf>
    <xf numFmtId="0" fontId="35" fillId="8" borderId="2" xfId="1" applyNumberFormat="1" applyFill="1" applyBorder="1" applyAlignment="1" applyProtection="1">
      <alignment horizontal="center" vertical="center" wrapText="1"/>
      <protection locked="0"/>
    </xf>
    <xf numFmtId="176" fontId="35" fillId="8" borderId="5" xfId="1" applyNumberFormat="1" applyFill="1" applyBorder="1" applyAlignment="1">
      <alignment horizontal="center" vertical="center" wrapText="1"/>
    </xf>
    <xf numFmtId="176" fontId="35" fillId="8" borderId="37" xfId="1" applyNumberFormat="1" applyFill="1" applyBorder="1" applyAlignment="1" applyProtection="1">
      <alignment horizontal="center" vertical="center" wrapText="1"/>
      <protection locked="0"/>
    </xf>
    <xf numFmtId="176" fontId="35" fillId="8" borderId="9" xfId="1" applyNumberFormat="1" applyFill="1" applyBorder="1" applyAlignment="1" applyProtection="1">
      <alignment horizontal="center" vertical="center" wrapText="1"/>
      <protection locked="0"/>
    </xf>
    <xf numFmtId="0" fontId="35" fillId="8" borderId="14" xfId="1" applyNumberFormat="1" applyFill="1" applyBorder="1" applyAlignment="1" applyProtection="1">
      <alignment horizontal="center" vertical="center" wrapText="1"/>
      <protection locked="0"/>
    </xf>
    <xf numFmtId="176" fontId="35" fillId="7" borderId="23" xfId="2" applyNumberFormat="1" applyFill="1" applyBorder="1" applyAlignment="1" applyProtection="1">
      <alignment horizontal="center" vertical="center" wrapText="1"/>
      <protection locked="0"/>
    </xf>
    <xf numFmtId="176" fontId="35" fillId="0" borderId="2" xfId="1" applyNumberFormat="1" applyBorder="1" applyAlignment="1" applyProtection="1">
      <alignment horizontal="center" vertical="center" wrapText="1"/>
      <protection locked="0"/>
    </xf>
    <xf numFmtId="0" fontId="35" fillId="5" borderId="42" xfId="1" applyNumberFormat="1" applyFill="1" applyBorder="1" applyAlignment="1">
      <alignment horizontal="center" vertical="center" wrapText="1"/>
    </xf>
    <xf numFmtId="176" fontId="35" fillId="0" borderId="43" xfId="1" applyNumberFormat="1" applyBorder="1" applyAlignment="1" applyProtection="1">
      <alignment horizontal="center" vertical="center" wrapText="1"/>
      <protection locked="0"/>
    </xf>
    <xf numFmtId="176" fontId="35" fillId="0" borderId="44" xfId="1" applyNumberFormat="1" applyBorder="1" applyAlignment="1" applyProtection="1">
      <alignment horizontal="center" vertical="center" wrapText="1"/>
      <protection locked="0"/>
    </xf>
    <xf numFmtId="176" fontId="35" fillId="0" borderId="45" xfId="1" applyNumberFormat="1" applyBorder="1" applyAlignment="1" applyProtection="1">
      <alignment horizontal="center" vertical="center" wrapText="1"/>
      <protection locked="0"/>
    </xf>
    <xf numFmtId="176" fontId="35" fillId="0" borderId="46" xfId="1" applyNumberFormat="1" applyBorder="1" applyAlignment="1" applyProtection="1">
      <alignment horizontal="center" vertical="center" wrapText="1"/>
      <protection locked="0"/>
    </xf>
    <xf numFmtId="176" fontId="35" fillId="0" borderId="47" xfId="1" applyNumberFormat="1" applyBorder="1" applyAlignment="1" applyProtection="1">
      <alignment horizontal="center" vertical="center" wrapText="1"/>
      <protection locked="0"/>
    </xf>
    <xf numFmtId="176" fontId="35" fillId="0" borderId="48" xfId="1" applyNumberFormat="1" applyBorder="1" applyAlignment="1" applyProtection="1">
      <alignment horizontal="center" vertical="center" wrapText="1"/>
      <protection locked="0"/>
    </xf>
    <xf numFmtId="176" fontId="35" fillId="0" borderId="49" xfId="1" applyNumberFormat="1" applyBorder="1" applyAlignment="1" applyProtection="1">
      <alignment horizontal="center" vertical="center" wrapText="1"/>
      <protection locked="0"/>
    </xf>
    <xf numFmtId="176" fontId="35" fillId="0" borderId="50" xfId="1" applyNumberFormat="1" applyBorder="1" applyAlignment="1" applyProtection="1">
      <alignment horizontal="center" vertical="center" wrapText="1"/>
      <protection locked="0"/>
    </xf>
    <xf numFmtId="176" fontId="35" fillId="0" borderId="51" xfId="1" applyNumberFormat="1" applyBorder="1" applyAlignment="1" applyProtection="1">
      <alignment horizontal="center" vertical="center" wrapText="1"/>
      <protection locked="0"/>
    </xf>
    <xf numFmtId="176" fontId="35" fillId="0" borderId="52" xfId="1" applyNumberFormat="1" applyBorder="1" applyAlignment="1" applyProtection="1">
      <alignment horizontal="center" vertical="center" wrapText="1"/>
      <protection locked="0"/>
    </xf>
    <xf numFmtId="176" fontId="35" fillId="0" borderId="31" xfId="1" applyNumberFormat="1" applyBorder="1" applyAlignment="1" applyProtection="1">
      <alignment horizontal="justify" vertical="center" wrapText="1"/>
      <protection locked="0"/>
    </xf>
    <xf numFmtId="176" fontId="35" fillId="0" borderId="53" xfId="1" applyNumberFormat="1" applyBorder="1" applyAlignment="1" applyProtection="1">
      <alignment horizontal="center" vertical="center" wrapText="1"/>
      <protection locked="0"/>
    </xf>
    <xf numFmtId="176" fontId="35" fillId="0" borderId="54" xfId="1" applyNumberFormat="1" applyBorder="1" applyAlignment="1" applyProtection="1">
      <alignment horizontal="center" vertical="center" wrapText="1"/>
      <protection locked="0"/>
    </xf>
    <xf numFmtId="0" fontId="35" fillId="7" borderId="55" xfId="2" applyNumberFormat="1" applyFill="1" applyBorder="1" applyAlignment="1" applyProtection="1">
      <alignment horizontal="center" vertical="center" wrapText="1"/>
      <protection locked="0"/>
    </xf>
    <xf numFmtId="176" fontId="35" fillId="7" borderId="56" xfId="2" applyNumberFormat="1" applyFill="1" applyBorder="1" applyAlignment="1" applyProtection="1">
      <alignment horizontal="center" vertical="center" wrapText="1"/>
      <protection locked="0"/>
    </xf>
    <xf numFmtId="176" fontId="35" fillId="7" borderId="18" xfId="2" applyNumberFormat="1" applyFill="1" applyBorder="1" applyAlignment="1" applyProtection="1">
      <alignment horizontal="center" vertical="center" wrapText="1"/>
      <protection locked="0"/>
    </xf>
    <xf numFmtId="176" fontId="35" fillId="7" borderId="19" xfId="2" applyNumberFormat="1" applyFill="1" applyBorder="1" applyAlignment="1" applyProtection="1">
      <alignment horizontal="center" vertical="center" wrapText="1"/>
      <protection locked="0"/>
    </xf>
    <xf numFmtId="176" fontId="35" fillId="0" borderId="57" xfId="1" applyNumberFormat="1" applyBorder="1" applyAlignment="1" applyProtection="1">
      <alignment horizontal="center" vertical="center" wrapText="1"/>
      <protection locked="0"/>
    </xf>
    <xf numFmtId="176" fontId="35" fillId="0" borderId="6" xfId="1" applyNumberFormat="1" applyBorder="1" applyAlignment="1" applyProtection="1">
      <alignment horizontal="center" vertical="center" wrapText="1"/>
      <protection locked="0"/>
    </xf>
    <xf numFmtId="176" fontId="35" fillId="0" borderId="37" xfId="1" applyNumberFormat="1" applyBorder="1" applyAlignment="1" applyProtection="1">
      <alignment horizontal="justify" vertical="center" wrapText="1"/>
      <protection locked="0"/>
    </xf>
    <xf numFmtId="176" fontId="35" fillId="0" borderId="11" xfId="1" applyNumberFormat="1" applyBorder="1" applyAlignment="1" applyProtection="1">
      <alignment horizontal="center" vertical="center" wrapText="1"/>
      <protection locked="0"/>
    </xf>
    <xf numFmtId="176" fontId="35" fillId="0" borderId="3" xfId="1" applyNumberFormat="1" applyBorder="1" applyAlignment="1" applyProtection="1">
      <alignment horizontal="center" vertical="center" wrapText="1"/>
      <protection locked="0"/>
    </xf>
    <xf numFmtId="176" fontId="35" fillId="0" borderId="14" xfId="1" applyNumberFormat="1" applyBorder="1" applyAlignment="1" applyProtection="1">
      <alignment horizontal="justify" vertical="center" wrapText="1"/>
      <protection locked="0"/>
    </xf>
    <xf numFmtId="176" fontId="35" fillId="0" borderId="14" xfId="1" applyNumberFormat="1" applyBorder="1" applyAlignment="1" applyProtection="1">
      <alignment horizontal="center" vertical="center" wrapText="1"/>
      <protection locked="0"/>
    </xf>
    <xf numFmtId="176" fontId="35" fillId="0" borderId="55" xfId="1" applyNumberFormat="1" applyBorder="1" applyAlignment="1" applyProtection="1">
      <alignment horizontal="center" vertical="center" wrapText="1"/>
      <protection locked="0"/>
    </xf>
    <xf numFmtId="176" fontId="35" fillId="8" borderId="57" xfId="1" applyNumberFormat="1" applyFill="1" applyBorder="1" applyAlignment="1" applyProtection="1">
      <alignment horizontal="center" vertical="center" wrapText="1"/>
      <protection locked="0"/>
    </xf>
    <xf numFmtId="176" fontId="35" fillId="8" borderId="6" xfId="1" applyNumberFormat="1" applyFill="1" applyBorder="1" applyAlignment="1" applyProtection="1">
      <alignment horizontal="center" vertical="center" wrapText="1"/>
      <protection locked="0"/>
    </xf>
    <xf numFmtId="176" fontId="35" fillId="8" borderId="10" xfId="1" applyNumberFormat="1" applyFill="1" applyBorder="1" applyAlignment="1" applyProtection="1">
      <alignment horizontal="center" vertical="center" wrapText="1"/>
      <protection locked="0"/>
    </xf>
    <xf numFmtId="176" fontId="35" fillId="8" borderId="4" xfId="1" applyNumberFormat="1" applyFill="1" applyBorder="1" applyAlignment="1" applyProtection="1">
      <alignment horizontal="center" vertical="center" wrapText="1"/>
      <protection locked="0"/>
    </xf>
    <xf numFmtId="176" fontId="35" fillId="8" borderId="11" xfId="1" applyNumberFormat="1" applyFill="1" applyBorder="1" applyAlignment="1" applyProtection="1">
      <alignment horizontal="center" vertical="center" wrapText="1"/>
      <protection locked="0"/>
    </xf>
    <xf numFmtId="176" fontId="35" fillId="8" borderId="3" xfId="1" applyNumberFormat="1" applyFill="1" applyBorder="1" applyAlignment="1" applyProtection="1">
      <alignment horizontal="center" vertical="center" wrapText="1"/>
      <protection locked="0"/>
    </xf>
    <xf numFmtId="176" fontId="35" fillId="8" borderId="14" xfId="1" applyNumberFormat="1" applyFill="1" applyBorder="1" applyAlignment="1" applyProtection="1">
      <alignment horizontal="center" vertical="center" wrapText="1"/>
      <protection locked="0"/>
    </xf>
    <xf numFmtId="176" fontId="35" fillId="9" borderId="24" xfId="1" applyNumberFormat="1" applyFill="1" applyBorder="1" applyAlignment="1">
      <alignment horizontal="center" vertical="center" wrapText="1"/>
    </xf>
    <xf numFmtId="176" fontId="35" fillId="9" borderId="25" xfId="1" applyNumberFormat="1" applyFill="1" applyBorder="1" applyAlignment="1">
      <alignment horizontal="center" vertical="center" wrapText="1"/>
    </xf>
    <xf numFmtId="176" fontId="35" fillId="9" borderId="58" xfId="1" applyNumberFormat="1" applyFill="1" applyBorder="1" applyAlignment="1">
      <alignment horizontal="center" vertical="center" wrapText="1"/>
    </xf>
    <xf numFmtId="176" fontId="35" fillId="0" borderId="59" xfId="1" applyNumberFormat="1" applyBorder="1" applyAlignment="1" applyProtection="1">
      <alignment horizontal="center" vertical="center" wrapText="1"/>
      <protection locked="0"/>
    </xf>
    <xf numFmtId="176" fontId="35" fillId="0" borderId="60" xfId="1" applyNumberFormat="1" applyBorder="1" applyAlignment="1" applyProtection="1">
      <alignment horizontal="center" vertical="center" wrapText="1"/>
      <protection locked="0"/>
    </xf>
    <xf numFmtId="176" fontId="35" fillId="0" borderId="59" xfId="1" applyNumberFormat="1" applyBorder="1" applyAlignment="1" applyProtection="1">
      <alignment horizontal="justify" vertical="center" wrapText="1"/>
      <protection locked="0"/>
    </xf>
    <xf numFmtId="176" fontId="35" fillId="0" borderId="61" xfId="1" applyNumberFormat="1" applyBorder="1" applyAlignment="1" applyProtection="1">
      <alignment horizontal="justify" vertical="center" wrapText="1"/>
      <protection locked="0"/>
    </xf>
    <xf numFmtId="176" fontId="35" fillId="0" borderId="62" xfId="1" applyNumberFormat="1" applyBorder="1" applyAlignment="1" applyProtection="1">
      <alignment horizontal="justify" vertical="center" wrapText="1"/>
      <protection locked="0"/>
    </xf>
    <xf numFmtId="176" fontId="35" fillId="0" borderId="62" xfId="1" applyNumberFormat="1" applyBorder="1" applyAlignment="1" applyProtection="1">
      <alignment horizontal="center" vertical="center" wrapText="1"/>
      <protection locked="0"/>
    </xf>
    <xf numFmtId="176" fontId="35" fillId="8" borderId="61" xfId="1" applyNumberFormat="1" applyFill="1" applyBorder="1" applyAlignment="1" applyProtection="1">
      <alignment horizontal="center" vertical="center" wrapText="1"/>
      <protection locked="0"/>
    </xf>
    <xf numFmtId="176" fontId="35" fillId="8" borderId="63" xfId="1" applyNumberFormat="1" applyFill="1" applyBorder="1" applyAlignment="1" applyProtection="1">
      <alignment horizontal="center" vertical="center" wrapText="1"/>
      <protection locked="0"/>
    </xf>
    <xf numFmtId="176" fontId="35" fillId="8" borderId="62" xfId="1" applyNumberFormat="1" applyFill="1" applyBorder="1" applyAlignment="1" applyProtection="1">
      <alignment horizontal="center" vertical="center" wrapText="1"/>
      <protection locked="0"/>
    </xf>
    <xf numFmtId="176" fontId="35" fillId="0" borderId="64" xfId="1" applyNumberFormat="1" applyBorder="1" applyAlignment="1" applyProtection="1">
      <alignment horizontal="center" vertical="center" wrapText="1"/>
      <protection locked="0"/>
    </xf>
    <xf numFmtId="176" fontId="35" fillId="0" borderId="40" xfId="1" applyNumberFormat="1" applyBorder="1" applyAlignment="1" applyProtection="1">
      <alignment horizontal="center" vertical="center" wrapText="1"/>
      <protection locked="0"/>
    </xf>
    <xf numFmtId="176" fontId="35" fillId="0" borderId="65" xfId="1" applyNumberFormat="1" applyBorder="1" applyAlignment="1" applyProtection="1">
      <alignment horizontal="center" vertical="center" wrapText="1"/>
      <protection locked="0"/>
    </xf>
    <xf numFmtId="176" fontId="35" fillId="0" borderId="56" xfId="1" applyNumberFormat="1" applyBorder="1" applyAlignment="1" applyProtection="1">
      <alignment horizontal="center" vertical="center" wrapText="1"/>
      <protection locked="0"/>
    </xf>
    <xf numFmtId="176" fontId="35" fillId="0" borderId="18" xfId="1" applyNumberFormat="1" applyBorder="1" applyAlignment="1" applyProtection="1">
      <alignment horizontal="center" vertical="center" wrapText="1"/>
      <protection locked="0"/>
    </xf>
    <xf numFmtId="0" fontId="35" fillId="5" borderId="66" xfId="1" applyNumberFormat="1" applyFill="1" applyBorder="1" applyAlignment="1">
      <alignment horizontal="center" vertical="center" wrapText="1"/>
    </xf>
    <xf numFmtId="0" fontId="35" fillId="7" borderId="34" xfId="2" applyNumberFormat="1" applyFill="1" applyBorder="1" applyAlignment="1" applyProtection="1">
      <alignment horizontal="center" vertical="center" wrapText="1"/>
      <protection locked="0"/>
    </xf>
    <xf numFmtId="176" fontId="35" fillId="7" borderId="24" xfId="2" applyNumberFormat="1" applyFill="1" applyBorder="1" applyAlignment="1" applyProtection="1">
      <alignment horizontal="center" vertical="center" wrapText="1"/>
      <protection locked="0"/>
    </xf>
    <xf numFmtId="176" fontId="35" fillId="7" borderId="58" xfId="2" applyNumberFormat="1" applyFill="1" applyBorder="1" applyAlignment="1" applyProtection="1">
      <alignment horizontal="center" vertical="center" wrapText="1"/>
      <protection locked="0"/>
    </xf>
    <xf numFmtId="0" fontId="35" fillId="6" borderId="67" xfId="1" applyNumberFormat="1" applyFill="1" applyBorder="1" applyAlignment="1">
      <alignment horizontal="center" vertical="center" wrapText="1"/>
    </xf>
    <xf numFmtId="176" fontId="35" fillId="8" borderId="25" xfId="1" applyNumberFormat="1" applyFill="1" applyBorder="1" applyAlignment="1" applyProtection="1">
      <alignment horizontal="center" vertical="center" wrapText="1"/>
      <protection locked="0"/>
    </xf>
    <xf numFmtId="176" fontId="35" fillId="8" borderId="24" xfId="1" applyNumberFormat="1" applyFill="1" applyBorder="1" applyAlignment="1" applyProtection="1">
      <alignment horizontal="center" vertical="center" wrapText="1"/>
      <protection locked="0"/>
    </xf>
    <xf numFmtId="176" fontId="35" fillId="8" borderId="58" xfId="1" applyNumberFormat="1" applyFill="1" applyBorder="1" applyAlignment="1" applyProtection="1">
      <alignment horizontal="center" vertical="center" wrapText="1"/>
      <protection locked="0"/>
    </xf>
    <xf numFmtId="0" fontId="35" fillId="6" borderId="55" xfId="1" applyNumberFormat="1" applyFill="1" applyBorder="1" applyAlignment="1">
      <alignment horizontal="center" vertical="center" wrapText="1"/>
    </xf>
    <xf numFmtId="0" fontId="35" fillId="6" borderId="36" xfId="1" applyNumberFormat="1" applyFill="1" applyBorder="1" applyAlignment="1">
      <alignment horizontal="center" vertical="center" wrapText="1"/>
    </xf>
    <xf numFmtId="0" fontId="35" fillId="6" borderId="68" xfId="1" applyNumberFormat="1" applyFill="1" applyBorder="1" applyAlignment="1">
      <alignment horizontal="center" vertical="center" wrapText="1"/>
    </xf>
    <xf numFmtId="0" fontId="35" fillId="7" borderId="19" xfId="2" applyNumberFormat="1" applyFill="1" applyBorder="1" applyAlignment="1" applyProtection="1">
      <alignment horizontal="center" vertical="center" wrapText="1"/>
      <protection locked="0"/>
    </xf>
    <xf numFmtId="176" fontId="35" fillId="7" borderId="25" xfId="2" applyNumberFormat="1" applyFill="1" applyBorder="1" applyAlignment="1" applyProtection="1">
      <alignment horizontal="center" vertical="center" wrapText="1"/>
      <protection locked="0"/>
    </xf>
    <xf numFmtId="0" fontId="35" fillId="8" borderId="4" xfId="1" applyNumberFormat="1" applyFill="1" applyBorder="1" applyAlignment="1" applyProtection="1">
      <alignment horizontal="center" vertical="center" wrapText="1"/>
      <protection locked="0"/>
    </xf>
    <xf numFmtId="0" fontId="35" fillId="8" borderId="3" xfId="1" applyNumberFormat="1" applyFill="1" applyBorder="1" applyAlignment="1" applyProtection="1">
      <alignment horizontal="center" vertical="center" wrapText="1"/>
      <protection locked="0"/>
    </xf>
    <xf numFmtId="176" fontId="35" fillId="0" borderId="61" xfId="1" applyNumberFormat="1" applyBorder="1" applyAlignment="1" applyProtection="1">
      <alignment horizontal="center" vertical="center" wrapText="1"/>
      <protection locked="0"/>
    </xf>
    <xf numFmtId="176" fontId="35" fillId="0" borderId="4" xfId="1" applyNumberFormat="1" applyBorder="1" applyAlignment="1" applyProtection="1">
      <alignment horizontal="center" vertical="center" wrapText="1"/>
      <protection locked="0"/>
    </xf>
    <xf numFmtId="176" fontId="35" fillId="0" borderId="63" xfId="1" applyNumberFormat="1" applyBorder="1" applyAlignment="1" applyProtection="1">
      <alignment horizontal="center" vertical="center" wrapText="1"/>
      <protection locked="0"/>
    </xf>
    <xf numFmtId="0" fontId="35" fillId="8" borderId="62" xfId="1" applyNumberFormat="1" applyFill="1" applyBorder="1" applyAlignment="1" applyProtection="1">
      <alignment horizontal="center" vertical="center" wrapText="1"/>
      <protection locked="0"/>
    </xf>
    <xf numFmtId="0" fontId="35" fillId="8" borderId="6" xfId="1" applyNumberFormat="1" applyFill="1" applyBorder="1" applyAlignment="1" applyProtection="1">
      <alignment horizontal="center" vertical="center" wrapText="1"/>
      <protection locked="0"/>
    </xf>
    <xf numFmtId="0" fontId="35" fillId="5" borderId="69" xfId="1" applyNumberFormat="1" applyFill="1" applyBorder="1" applyAlignment="1">
      <alignment horizontal="center" vertical="center" shrinkToFit="1"/>
    </xf>
    <xf numFmtId="176" fontId="35" fillId="8" borderId="15" xfId="1" applyNumberFormat="1" applyFill="1" applyBorder="1" applyAlignment="1" applyProtection="1">
      <alignment horizontal="center" vertical="center" wrapText="1"/>
      <protection locked="0"/>
    </xf>
    <xf numFmtId="176" fontId="35" fillId="8" borderId="55" xfId="1" applyNumberFormat="1" applyFill="1" applyBorder="1" applyAlignment="1" applyProtection="1">
      <alignment horizontal="center" vertical="center" wrapText="1"/>
      <protection locked="0"/>
    </xf>
    <xf numFmtId="176" fontId="35" fillId="8" borderId="56" xfId="1" applyNumberFormat="1" applyFill="1" applyBorder="1" applyAlignment="1" applyProtection="1">
      <alignment horizontal="center" vertical="center" wrapText="1"/>
      <protection locked="0"/>
    </xf>
    <xf numFmtId="176" fontId="35" fillId="8" borderId="18" xfId="1" applyNumberFormat="1" applyFill="1" applyBorder="1" applyAlignment="1" applyProtection="1">
      <alignment horizontal="center" vertical="center" wrapText="1"/>
      <protection locked="0"/>
    </xf>
    <xf numFmtId="176" fontId="35" fillId="0" borderId="10" xfId="1" applyNumberFormat="1" applyBorder="1" applyAlignment="1" applyProtection="1">
      <alignment horizontal="center" vertical="center" wrapText="1"/>
      <protection locked="0"/>
    </xf>
    <xf numFmtId="176" fontId="35" fillId="8" borderId="70" xfId="1" applyNumberFormat="1" applyFill="1" applyBorder="1" applyAlignment="1" applyProtection="1">
      <alignment horizontal="center" vertical="center" wrapText="1"/>
      <protection locked="0"/>
    </xf>
    <xf numFmtId="176" fontId="35" fillId="8" borderId="36" xfId="1" applyNumberFormat="1" applyFill="1" applyBorder="1" applyAlignment="1" applyProtection="1">
      <alignment horizontal="center" vertical="center" wrapText="1"/>
      <protection locked="0"/>
    </xf>
    <xf numFmtId="176" fontId="35" fillId="8" borderId="68" xfId="1" applyNumberFormat="1" applyFill="1" applyBorder="1" applyAlignment="1" applyProtection="1">
      <alignment horizontal="center" vertical="center" wrapText="1"/>
      <protection locked="0"/>
    </xf>
    <xf numFmtId="176" fontId="35" fillId="8" borderId="67" xfId="1" applyNumberFormat="1" applyFill="1" applyBorder="1" applyAlignment="1" applyProtection="1">
      <alignment horizontal="center" vertical="center" wrapText="1"/>
      <protection locked="0"/>
    </xf>
    <xf numFmtId="0" fontId="35" fillId="5" borderId="69" xfId="1" applyNumberFormat="1" applyFill="1" applyBorder="1" applyAlignment="1">
      <alignment vertical="center" wrapText="1"/>
    </xf>
    <xf numFmtId="0" fontId="35" fillId="5" borderId="39" xfId="1" applyNumberFormat="1" applyFill="1" applyBorder="1" applyAlignment="1">
      <alignment vertical="center" wrapText="1"/>
    </xf>
    <xf numFmtId="0" fontId="35" fillId="6" borderId="70" xfId="1" applyNumberFormat="1" applyFill="1" applyBorder="1" applyAlignment="1">
      <alignment horizontal="center" vertical="center" wrapText="1"/>
    </xf>
    <xf numFmtId="0" fontId="35" fillId="0" borderId="0" xfId="1" applyNumberFormat="1" applyProtection="1">
      <alignment vertical="center"/>
      <protection locked="0"/>
    </xf>
    <xf numFmtId="176" fontId="35" fillId="7" borderId="55" xfId="2" applyNumberFormat="1" applyFill="1" applyBorder="1" applyAlignment="1" applyProtection="1">
      <alignment horizontal="center" vertical="center" wrapText="1"/>
      <protection locked="0"/>
    </xf>
    <xf numFmtId="176" fontId="35" fillId="9" borderId="34" xfId="1" applyNumberFormat="1" applyFill="1" applyBorder="1" applyAlignment="1">
      <alignment horizontal="center" vertical="center" wrapText="1"/>
    </xf>
    <xf numFmtId="0" fontId="2" fillId="0" borderId="0" xfId="3" applyNumberFormat="1">
      <alignment vertical="center"/>
    </xf>
    <xf numFmtId="0" fontId="35" fillId="0" borderId="0" xfId="1" applyNumberFormat="1" applyAlignment="1">
      <alignment horizontal="left" vertical="center" wrapText="1"/>
    </xf>
    <xf numFmtId="0" fontId="35" fillId="6" borderId="1" xfId="1" applyNumberFormat="1" applyFill="1" applyBorder="1" applyAlignment="1">
      <alignment horizontal="center" vertical="center" wrapText="1"/>
    </xf>
    <xf numFmtId="0" fontId="35" fillId="6" borderId="9" xfId="1" applyNumberFormat="1" applyFill="1" applyBorder="1" applyAlignment="1">
      <alignment horizontal="center" vertical="center" wrapText="1"/>
    </xf>
    <xf numFmtId="0" fontId="35" fillId="0" borderId="1" xfId="1" applyNumberFormat="1" applyBorder="1" applyAlignment="1">
      <alignment horizontal="center" vertical="center"/>
    </xf>
    <xf numFmtId="0" fontId="35" fillId="0" borderId="9" xfId="1" applyNumberFormat="1" applyBorder="1" applyAlignment="1">
      <alignment horizontal="center" vertical="center"/>
    </xf>
    <xf numFmtId="0" fontId="35" fillId="0" borderId="2" xfId="1" applyNumberFormat="1" applyBorder="1" applyAlignment="1">
      <alignment horizontal="center" vertical="center"/>
    </xf>
    <xf numFmtId="0" fontId="35" fillId="0" borderId="14" xfId="1" applyNumberFormat="1" applyBorder="1" applyAlignment="1">
      <alignment horizontal="center" vertical="center"/>
    </xf>
    <xf numFmtId="0" fontId="35" fillId="0" borderId="4" xfId="1" applyNumberFormat="1" applyBorder="1" applyAlignment="1">
      <alignment horizontal="center" vertical="center" wrapText="1"/>
    </xf>
    <xf numFmtId="0" fontId="35" fillId="0" borderId="3" xfId="1" applyNumberFormat="1" applyBorder="1" applyAlignment="1">
      <alignment horizontal="center" vertical="center" wrapText="1"/>
    </xf>
    <xf numFmtId="176" fontId="7" fillId="0" borderId="51" xfId="1" applyNumberFormat="1" applyFont="1" applyBorder="1" applyAlignment="1" applyProtection="1">
      <alignment horizontal="center" vertical="center" wrapText="1"/>
      <protection locked="0"/>
    </xf>
    <xf numFmtId="176" fontId="7" fillId="0" borderId="52" xfId="1" applyNumberFormat="1" applyFont="1" applyBorder="1" applyAlignment="1" applyProtection="1">
      <alignment horizontal="center" vertical="center" wrapText="1"/>
      <protection locked="0"/>
    </xf>
    <xf numFmtId="0" fontId="35" fillId="0" borderId="6" xfId="1" applyNumberFormat="1" applyBorder="1" applyAlignment="1" applyProtection="1">
      <alignment horizontal="center" vertical="center" wrapText="1"/>
      <protection locked="0"/>
    </xf>
    <xf numFmtId="176" fontId="35" fillId="8" borderId="51" xfId="1" applyNumberFormat="1" applyFill="1" applyBorder="1" applyAlignment="1" applyProtection="1">
      <alignment horizontal="center" vertical="center" wrapText="1"/>
      <protection locked="0"/>
    </xf>
    <xf numFmtId="176" fontId="35" fillId="8" borderId="41" xfId="1" applyNumberFormat="1" applyFill="1" applyBorder="1" applyAlignment="1" applyProtection="1">
      <alignment vertical="center" wrapText="1"/>
      <protection locked="0"/>
    </xf>
    <xf numFmtId="176" fontId="35" fillId="8" borderId="71" xfId="1" applyNumberFormat="1" applyFill="1" applyBorder="1" applyAlignment="1">
      <alignment vertical="center" wrapText="1"/>
    </xf>
    <xf numFmtId="176" fontId="35" fillId="8" borderId="50" xfId="1" applyNumberFormat="1" applyFill="1" applyBorder="1" applyAlignment="1" applyProtection="1">
      <alignment horizontal="center" vertical="center" wrapText="1"/>
      <protection locked="0"/>
    </xf>
    <xf numFmtId="176" fontId="35" fillId="8" borderId="52" xfId="1" applyNumberFormat="1" applyFill="1" applyBorder="1" applyAlignment="1" applyProtection="1">
      <alignment horizontal="center" vertical="center" wrapText="1"/>
      <protection locked="0"/>
    </xf>
    <xf numFmtId="176" fontId="35" fillId="8" borderId="71" xfId="1" applyNumberFormat="1" applyFill="1" applyBorder="1" applyAlignment="1" applyProtection="1">
      <alignment horizontal="center" vertical="center" wrapText="1"/>
      <protection locked="0"/>
    </xf>
    <xf numFmtId="176" fontId="35" fillId="8" borderId="47" xfId="1" applyNumberFormat="1" applyFill="1" applyBorder="1" applyAlignment="1" applyProtection="1">
      <alignment horizontal="center" vertical="center" wrapText="1"/>
      <protection locked="0"/>
    </xf>
    <xf numFmtId="176" fontId="35" fillId="8" borderId="27" xfId="1" applyNumberFormat="1" applyFill="1" applyBorder="1" applyAlignment="1" applyProtection="1">
      <alignment vertical="center" wrapText="1"/>
      <protection locked="0"/>
    </xf>
    <xf numFmtId="176" fontId="35" fillId="8" borderId="59" xfId="1" applyNumberFormat="1" applyFill="1" applyBorder="1" applyAlignment="1">
      <alignment vertical="center" wrapText="1"/>
    </xf>
    <xf numFmtId="176" fontId="35" fillId="8" borderId="43" xfId="1" applyNumberFormat="1" applyFill="1" applyBorder="1" applyAlignment="1" applyProtection="1">
      <alignment horizontal="center" vertical="center" wrapText="1"/>
      <protection locked="0"/>
    </xf>
    <xf numFmtId="176" fontId="35" fillId="8" borderId="31" xfId="1" applyNumberFormat="1" applyFill="1" applyBorder="1" applyAlignment="1" applyProtection="1">
      <alignment horizontal="center" vertical="center" wrapText="1"/>
      <protection locked="0"/>
    </xf>
    <xf numFmtId="176" fontId="35" fillId="8" borderId="59" xfId="1" applyNumberFormat="1" applyFill="1" applyBorder="1" applyAlignment="1" applyProtection="1">
      <alignment horizontal="center" vertical="center" wrapText="1"/>
      <protection locked="0"/>
    </xf>
    <xf numFmtId="176" fontId="35" fillId="8" borderId="49" xfId="1" applyNumberFormat="1" applyFill="1" applyBorder="1" applyAlignment="1" applyProtection="1">
      <alignment horizontal="center" vertical="center" wrapText="1"/>
      <protection locked="0"/>
    </xf>
    <xf numFmtId="176" fontId="35" fillId="8" borderId="28" xfId="1" applyNumberFormat="1" applyFill="1" applyBorder="1" applyAlignment="1" applyProtection="1">
      <alignment vertical="center" wrapText="1"/>
      <protection locked="0"/>
    </xf>
    <xf numFmtId="176" fontId="35" fillId="8" borderId="60" xfId="1" applyNumberFormat="1" applyFill="1" applyBorder="1" applyAlignment="1">
      <alignment vertical="center" wrapText="1"/>
    </xf>
    <xf numFmtId="176" fontId="35" fillId="8" borderId="46" xfId="1" applyNumberFormat="1" applyFill="1" applyBorder="1" applyAlignment="1" applyProtection="1">
      <alignment horizontal="center" vertical="center" wrapText="1"/>
      <protection locked="0"/>
    </xf>
    <xf numFmtId="176" fontId="35" fillId="8" borderId="32" xfId="1" applyNumberFormat="1" applyFill="1" applyBorder="1" applyAlignment="1" applyProtection="1">
      <alignment horizontal="center" vertical="center" wrapText="1"/>
      <protection locked="0"/>
    </xf>
    <xf numFmtId="176" fontId="35" fillId="8" borderId="60" xfId="1" applyNumberFormat="1" applyFill="1" applyBorder="1" applyAlignment="1" applyProtection="1">
      <alignment horizontal="center" vertical="center" wrapText="1"/>
      <protection locked="0"/>
    </xf>
    <xf numFmtId="0" fontId="35" fillId="8" borderId="0" xfId="1" applyNumberFormat="1" applyFill="1">
      <alignment vertical="center"/>
    </xf>
    <xf numFmtId="0" fontId="3" fillId="8" borderId="0" xfId="1" applyNumberFormat="1" applyFont="1" applyFill="1" applyAlignment="1" applyProtection="1">
      <alignment horizontal="center" vertical="center"/>
      <protection locked="0"/>
    </xf>
    <xf numFmtId="0" fontId="35" fillId="8" borderId="0" xfId="1" applyNumberFormat="1" applyFill="1" applyProtection="1">
      <alignment vertical="center"/>
      <protection locked="0"/>
    </xf>
    <xf numFmtId="0" fontId="35" fillId="8" borderId="0" xfId="1" applyNumberFormat="1" applyFill="1" applyAlignment="1">
      <alignment horizontal="center" vertical="center" wrapText="1"/>
    </xf>
    <xf numFmtId="177" fontId="35" fillId="8" borderId="23" xfId="1" applyNumberFormat="1" applyFill="1" applyBorder="1" applyAlignment="1">
      <alignment horizontal="center" vertical="center" wrapText="1"/>
    </xf>
    <xf numFmtId="0" fontId="35" fillId="8" borderId="0" xfId="1" applyNumberFormat="1" applyFill="1" applyAlignment="1">
      <alignment horizontal="left" vertical="center" wrapText="1"/>
    </xf>
    <xf numFmtId="0" fontId="35" fillId="8" borderId="1" xfId="1" applyNumberFormat="1" applyFill="1" applyBorder="1" applyAlignment="1">
      <alignment horizontal="center" vertical="center"/>
    </xf>
    <xf numFmtId="0" fontId="35" fillId="8" borderId="2" xfId="1" applyNumberFormat="1" applyFill="1" applyBorder="1" applyAlignment="1">
      <alignment horizontal="center" vertical="center"/>
    </xf>
    <xf numFmtId="0" fontId="35" fillId="0" borderId="1" xfId="1" applyNumberFormat="1" applyBorder="1" applyAlignment="1">
      <alignment horizontal="center" vertical="center" wrapText="1"/>
    </xf>
    <xf numFmtId="0" fontId="35" fillId="0" borderId="22" xfId="1" applyNumberFormat="1" applyBorder="1" applyAlignment="1">
      <alignment horizontal="center" vertical="center" wrapText="1"/>
    </xf>
    <xf numFmtId="0" fontId="8" fillId="10" borderId="72" xfId="1" applyNumberFormat="1" applyFont="1" applyFill="1" applyBorder="1" applyAlignment="1" applyProtection="1">
      <alignment horizontal="center" vertical="center"/>
      <protection locked="0"/>
    </xf>
    <xf numFmtId="176" fontId="35" fillId="0" borderId="73" xfId="1" applyNumberFormat="1" applyBorder="1" applyAlignment="1" applyProtection="1">
      <alignment horizontal="center" vertical="center" wrapText="1"/>
      <protection locked="0"/>
    </xf>
    <xf numFmtId="0" fontId="35" fillId="11" borderId="15" xfId="1" applyNumberFormat="1" applyFill="1" applyBorder="1" applyAlignment="1">
      <alignment horizontal="center" vertical="center" wrapText="1"/>
    </xf>
    <xf numFmtId="0" fontId="35" fillId="11" borderId="20" xfId="1" applyNumberFormat="1" applyFill="1" applyBorder="1" applyAlignment="1">
      <alignment horizontal="center" vertical="center" wrapText="1"/>
    </xf>
    <xf numFmtId="176" fontId="7" fillId="0" borderId="50" xfId="1" applyNumberFormat="1" applyFont="1" applyBorder="1" applyAlignment="1" applyProtection="1">
      <alignment horizontal="center" vertical="center" wrapText="1"/>
      <protection locked="0"/>
    </xf>
    <xf numFmtId="0" fontId="35" fillId="0" borderId="10" xfId="1" applyNumberFormat="1" applyBorder="1" applyAlignment="1" applyProtection="1">
      <alignment horizontal="center" vertical="center" wrapText="1"/>
      <protection locked="0"/>
    </xf>
    <xf numFmtId="0" fontId="35" fillId="0" borderId="11" xfId="1" applyNumberFormat="1" applyBorder="1" applyAlignment="1" applyProtection="1">
      <alignment horizontal="center" vertical="center" wrapText="1"/>
      <protection locked="0"/>
    </xf>
    <xf numFmtId="0" fontId="35" fillId="0" borderId="57" xfId="1" applyNumberFormat="1" applyBorder="1" applyAlignment="1" applyProtection="1">
      <alignment horizontal="center" vertical="center" wrapText="1"/>
      <protection locked="0"/>
    </xf>
    <xf numFmtId="0" fontId="35" fillId="8" borderId="2" xfId="1" applyNumberFormat="1" applyFill="1" applyBorder="1" applyAlignment="1">
      <alignment horizontal="center" vertical="center" wrapText="1"/>
    </xf>
    <xf numFmtId="0" fontId="35" fillId="10" borderId="74" xfId="1" applyNumberFormat="1" applyFill="1" applyBorder="1" applyAlignment="1" applyProtection="1">
      <alignment horizontal="center" vertical="center"/>
      <protection locked="0"/>
    </xf>
    <xf numFmtId="0" fontId="35" fillId="0" borderId="21" xfId="1" applyNumberFormat="1" applyBorder="1">
      <alignment vertical="center"/>
    </xf>
    <xf numFmtId="176" fontId="35" fillId="0" borderId="71" xfId="1" applyNumberFormat="1" applyBorder="1" applyAlignment="1" applyProtection="1">
      <alignment horizontal="center" vertical="center" wrapText="1"/>
      <protection locked="0"/>
    </xf>
    <xf numFmtId="0" fontId="35" fillId="0" borderId="0" xfId="1" applyNumberFormat="1" applyAlignment="1">
      <alignment horizontal="center" vertical="center" shrinkToFit="1"/>
    </xf>
    <xf numFmtId="0" fontId="35" fillId="8" borderId="5" xfId="1" applyNumberFormat="1" applyFill="1" applyBorder="1" applyAlignment="1">
      <alignment horizontal="center" vertical="center" shrinkToFit="1"/>
    </xf>
    <xf numFmtId="0" fontId="35" fillId="8" borderId="5" xfId="1" applyNumberFormat="1" applyFill="1" applyBorder="1" applyAlignment="1">
      <alignment horizontal="center" vertical="center" wrapText="1" shrinkToFit="1"/>
    </xf>
    <xf numFmtId="49" fontId="35" fillId="8" borderId="5" xfId="1" applyNumberFormat="1" applyFill="1" applyBorder="1" applyAlignment="1">
      <alignment horizontal="center" vertical="center" wrapText="1"/>
    </xf>
    <xf numFmtId="177" fontId="35" fillId="8" borderId="5" xfId="1" applyNumberFormat="1" applyFill="1" applyBorder="1" applyAlignment="1">
      <alignment horizontal="center" vertical="center" wrapText="1"/>
    </xf>
    <xf numFmtId="0" fontId="35" fillId="0" borderId="75" xfId="1" applyNumberFormat="1" applyBorder="1">
      <alignment vertical="center"/>
    </xf>
    <xf numFmtId="0" fontId="9" fillId="8" borderId="76" xfId="1" applyNumberFormat="1" applyFont="1" applyFill="1" applyBorder="1" applyAlignment="1">
      <alignment horizontal="center" vertical="center" wrapText="1" shrinkToFit="1"/>
    </xf>
    <xf numFmtId="0" fontId="9" fillId="8" borderId="77" xfId="1" applyNumberFormat="1" applyFont="1" applyFill="1" applyBorder="1" applyAlignment="1">
      <alignment horizontal="center" vertical="center" wrapText="1" shrinkToFit="1"/>
    </xf>
    <xf numFmtId="177" fontId="35" fillId="5" borderId="5" xfId="1" applyNumberFormat="1" applyFill="1" applyBorder="1" applyAlignment="1">
      <alignment horizontal="center" vertical="center" wrapText="1"/>
    </xf>
    <xf numFmtId="177" fontId="35" fillId="5" borderId="1" xfId="1" applyNumberFormat="1" applyFill="1" applyBorder="1" applyAlignment="1">
      <alignment horizontal="center" vertical="center" wrapText="1"/>
    </xf>
    <xf numFmtId="0" fontId="35" fillId="8" borderId="2" xfId="1" applyNumberFormat="1" applyFill="1" applyBorder="1" applyAlignment="1">
      <alignment horizontal="center" vertical="center" shrinkToFit="1"/>
    </xf>
    <xf numFmtId="0" fontId="35" fillId="8" borderId="2" xfId="1" applyNumberFormat="1" applyFill="1" applyBorder="1" applyAlignment="1">
      <alignment horizontal="center" vertical="center" wrapText="1" shrinkToFit="1"/>
    </xf>
    <xf numFmtId="49" fontId="35" fillId="8" borderId="2" xfId="1" applyNumberFormat="1" applyFill="1" applyBorder="1" applyAlignment="1">
      <alignment horizontal="center" vertical="center" wrapText="1"/>
    </xf>
    <xf numFmtId="177" fontId="35" fillId="8" borderId="2" xfId="1" applyNumberFormat="1" applyFill="1" applyBorder="1" applyAlignment="1">
      <alignment horizontal="center" vertical="center" wrapText="1"/>
    </xf>
    <xf numFmtId="177" fontId="35" fillId="5" borderId="2" xfId="1" applyNumberFormat="1" applyFill="1" applyBorder="1" applyAlignment="1">
      <alignment horizontal="center" vertical="center" wrapText="1"/>
    </xf>
    <xf numFmtId="0" fontId="10" fillId="8" borderId="1" xfId="1" applyNumberFormat="1" applyFont="1" applyFill="1" applyBorder="1" applyAlignment="1">
      <alignment horizontal="center" vertical="center" wrapText="1" shrinkToFit="1"/>
    </xf>
    <xf numFmtId="0" fontId="35" fillId="7" borderId="58" xfId="2" applyNumberFormat="1" applyFill="1" applyBorder="1" applyAlignment="1" applyProtection="1">
      <alignment horizontal="center" vertical="center" wrapText="1"/>
      <protection locked="0"/>
    </xf>
    <xf numFmtId="0" fontId="35" fillId="9" borderId="58" xfId="1" applyNumberFormat="1" applyFill="1" applyBorder="1" applyAlignment="1">
      <alignment horizontal="center" vertical="center" wrapText="1"/>
    </xf>
    <xf numFmtId="0" fontId="35" fillId="0" borderId="61" xfId="1" applyNumberFormat="1" applyBorder="1" applyAlignment="1" applyProtection="1">
      <alignment horizontal="center" vertical="center" wrapText="1"/>
      <protection locked="0"/>
    </xf>
    <xf numFmtId="176" fontId="35" fillId="8" borderId="23" xfId="1" applyNumberFormat="1" applyFill="1" applyBorder="1" applyAlignment="1" applyProtection="1">
      <alignment horizontal="center" vertical="center" wrapText="1"/>
      <protection locked="0"/>
    </xf>
    <xf numFmtId="176" fontId="35" fillId="8" borderId="23" xfId="1" applyNumberFormat="1" applyFill="1" applyBorder="1" applyAlignment="1">
      <alignment horizontal="center" vertical="center" wrapText="1"/>
    </xf>
    <xf numFmtId="176" fontId="35" fillId="8" borderId="34" xfId="1" applyNumberFormat="1" applyFill="1" applyBorder="1" applyAlignment="1" applyProtection="1">
      <alignment horizontal="center" vertical="center" wrapText="1"/>
      <protection locked="0"/>
    </xf>
    <xf numFmtId="176" fontId="35" fillId="8" borderId="1" xfId="1" applyNumberFormat="1" applyFill="1" applyBorder="1" applyAlignment="1" applyProtection="1">
      <alignment vertical="center" wrapText="1"/>
      <protection locked="0"/>
    </xf>
    <xf numFmtId="176" fontId="35" fillId="8" borderId="1" xfId="1" applyNumberFormat="1" applyFill="1" applyBorder="1" applyAlignment="1">
      <alignment vertical="center" wrapText="1"/>
    </xf>
    <xf numFmtId="176" fontId="35" fillId="8" borderId="78" xfId="1" applyNumberFormat="1" applyFill="1" applyBorder="1" applyAlignment="1" applyProtection="1">
      <alignment horizontal="center" vertical="center" wrapText="1"/>
      <protection locked="0"/>
    </xf>
    <xf numFmtId="176" fontId="35" fillId="8" borderId="79" xfId="1" applyNumberFormat="1" applyFill="1" applyBorder="1" applyAlignment="1" applyProtection="1">
      <alignment horizontal="center" vertical="center" wrapText="1"/>
      <protection locked="0"/>
    </xf>
    <xf numFmtId="176" fontId="35" fillId="8" borderId="80" xfId="1" applyNumberFormat="1" applyFill="1" applyBorder="1" applyAlignment="1">
      <alignment horizontal="center" vertical="center" wrapText="1"/>
    </xf>
    <xf numFmtId="176" fontId="35" fillId="8" borderId="81" xfId="1" applyNumberFormat="1" applyFill="1" applyBorder="1" applyAlignment="1" applyProtection="1">
      <alignment horizontal="center" vertical="center" wrapText="1"/>
      <protection locked="0"/>
    </xf>
    <xf numFmtId="176" fontId="35" fillId="8" borderId="82" xfId="1" applyNumberFormat="1" applyFill="1" applyBorder="1" applyAlignment="1" applyProtection="1">
      <alignment horizontal="center" vertical="center" wrapText="1"/>
      <protection locked="0"/>
    </xf>
    <xf numFmtId="176" fontId="35" fillId="8" borderId="80" xfId="1" applyNumberFormat="1" applyFill="1" applyBorder="1" applyAlignment="1" applyProtection="1">
      <alignment horizontal="center" vertical="center" wrapText="1"/>
      <protection locked="0"/>
    </xf>
    <xf numFmtId="0" fontId="35" fillId="12" borderId="20" xfId="2" applyNumberFormat="1" applyFill="1" applyBorder="1" applyAlignment="1" applyProtection="1">
      <alignment horizontal="center" vertical="center" wrapText="1"/>
      <protection locked="0"/>
    </xf>
    <xf numFmtId="0" fontId="35" fillId="12" borderId="23" xfId="2" applyNumberFormat="1" applyFill="1" applyBorder="1" applyAlignment="1" applyProtection="1">
      <alignment horizontal="center" vertical="center" wrapText="1"/>
      <protection locked="0"/>
    </xf>
    <xf numFmtId="0" fontId="35" fillId="12" borderId="55" xfId="2" applyNumberFormat="1" applyFill="1" applyBorder="1" applyAlignment="1" applyProtection="1">
      <alignment horizontal="center" vertical="center" wrapText="1"/>
      <protection locked="0"/>
    </xf>
    <xf numFmtId="176" fontId="35" fillId="12" borderId="56" xfId="2" applyNumberFormat="1" applyFill="1" applyBorder="1" applyAlignment="1" applyProtection="1">
      <alignment horizontal="center" vertical="center" wrapText="1"/>
      <protection locked="0"/>
    </xf>
    <xf numFmtId="176" fontId="35" fillId="12" borderId="55" xfId="2" applyNumberFormat="1" applyFill="1" applyBorder="1" applyAlignment="1" applyProtection="1">
      <alignment horizontal="center" vertical="center" wrapText="1"/>
      <protection locked="0"/>
    </xf>
    <xf numFmtId="176" fontId="35" fillId="12" borderId="18" xfId="2" applyNumberFormat="1" applyFill="1" applyBorder="1" applyAlignment="1" applyProtection="1">
      <alignment horizontal="center" vertical="center" wrapText="1"/>
      <protection locked="0"/>
    </xf>
    <xf numFmtId="176" fontId="35" fillId="12" borderId="19" xfId="2" applyNumberFormat="1" applyFill="1" applyBorder="1" applyAlignment="1" applyProtection="1">
      <alignment horizontal="center" vertical="center" wrapText="1"/>
      <protection locked="0"/>
    </xf>
    <xf numFmtId="0" fontId="35" fillId="13" borderId="23" xfId="1" applyNumberFormat="1" applyFill="1" applyBorder="1" applyAlignment="1">
      <alignment horizontal="center" vertical="center" wrapText="1"/>
    </xf>
    <xf numFmtId="0" fontId="35" fillId="13" borderId="16" xfId="1" applyNumberFormat="1" applyFill="1" applyBorder="1" applyAlignment="1">
      <alignment horizontal="center" vertical="center" wrapText="1"/>
    </xf>
    <xf numFmtId="0" fontId="35" fillId="13" borderId="34" xfId="1" applyNumberFormat="1" applyFill="1" applyBorder="1" applyAlignment="1">
      <alignment horizontal="center" vertical="center" wrapText="1"/>
    </xf>
    <xf numFmtId="176" fontId="35" fillId="13" borderId="24" xfId="1" applyNumberFormat="1" applyFill="1" applyBorder="1" applyAlignment="1">
      <alignment horizontal="center" vertical="center" wrapText="1"/>
    </xf>
    <xf numFmtId="176" fontId="35" fillId="13" borderId="34" xfId="1" applyNumberFormat="1" applyFill="1" applyBorder="1" applyAlignment="1">
      <alignment horizontal="center" vertical="center" wrapText="1"/>
    </xf>
    <xf numFmtId="176" fontId="35" fillId="13" borderId="25" xfId="1" applyNumberFormat="1" applyFill="1" applyBorder="1" applyAlignment="1">
      <alignment horizontal="center" vertical="center" wrapText="1"/>
    </xf>
    <xf numFmtId="176" fontId="35" fillId="13" borderId="58" xfId="1" applyNumberFormat="1" applyFill="1" applyBorder="1" applyAlignment="1">
      <alignment horizontal="center" vertical="center" wrapText="1"/>
    </xf>
    <xf numFmtId="0" fontId="35" fillId="14" borderId="1" xfId="1" applyNumberFormat="1" applyFill="1" applyBorder="1" applyAlignment="1">
      <alignment horizontal="center" vertical="center" wrapText="1"/>
    </xf>
    <xf numFmtId="0" fontId="35" fillId="15" borderId="16" xfId="2" applyNumberFormat="1" applyFill="1" applyBorder="1" applyAlignment="1" applyProtection="1">
      <alignment horizontal="center" vertical="center" wrapText="1"/>
      <protection locked="0"/>
    </xf>
    <xf numFmtId="0" fontId="35" fillId="15" borderId="83" xfId="2" applyNumberFormat="1" applyFill="1" applyBorder="1" applyAlignment="1" applyProtection="1">
      <alignment horizontal="center" vertical="center" wrapText="1"/>
      <protection locked="0"/>
    </xf>
    <xf numFmtId="176" fontId="35" fillId="15" borderId="84" xfId="2" applyNumberFormat="1" applyFill="1" applyBorder="1" applyAlignment="1" applyProtection="1">
      <alignment horizontal="center" vertical="center" wrapText="1"/>
      <protection locked="0"/>
    </xf>
    <xf numFmtId="176" fontId="35" fillId="15" borderId="85" xfId="2" applyNumberFormat="1" applyFill="1" applyBorder="1" applyAlignment="1" applyProtection="1">
      <alignment horizontal="center" vertical="center" wrapText="1"/>
      <protection locked="0"/>
    </xf>
    <xf numFmtId="176" fontId="35" fillId="0" borderId="86" xfId="1" applyNumberFormat="1" applyBorder="1" applyAlignment="1" applyProtection="1">
      <alignment horizontal="center" vertical="center" wrapText="1"/>
      <protection locked="0"/>
    </xf>
    <xf numFmtId="0" fontId="35" fillId="0" borderId="37" xfId="1" applyNumberFormat="1" applyBorder="1" applyAlignment="1" applyProtection="1">
      <alignment horizontal="center" vertical="center" wrapText="1"/>
      <protection locked="0"/>
    </xf>
    <xf numFmtId="0" fontId="8" fillId="0" borderId="4" xfId="1" applyNumberFormat="1" applyFont="1" applyBorder="1" applyAlignment="1" applyProtection="1">
      <alignment horizontal="center" vertical="center" wrapText="1"/>
      <protection locked="0"/>
    </xf>
    <xf numFmtId="0" fontId="35" fillId="16" borderId="20" xfId="1" applyNumberFormat="1" applyFill="1" applyBorder="1" applyAlignment="1">
      <alignment horizontal="center" vertical="center" wrapText="1"/>
    </xf>
    <xf numFmtId="0" fontId="35" fillId="16" borderId="19" xfId="1" applyNumberFormat="1" applyFill="1" applyBorder="1" applyAlignment="1">
      <alignment horizontal="center" vertical="center" wrapText="1"/>
    </xf>
    <xf numFmtId="176" fontId="35" fillId="0" borderId="87" xfId="1" applyNumberFormat="1" applyBorder="1" applyAlignment="1" applyProtection="1">
      <alignment horizontal="center" vertical="center" wrapText="1"/>
      <protection locked="0"/>
    </xf>
    <xf numFmtId="176" fontId="35" fillId="0" borderId="88" xfId="1" applyNumberFormat="1" applyBorder="1" applyAlignment="1" applyProtection="1">
      <alignment horizontal="center" vertical="center" wrapText="1"/>
      <protection locked="0"/>
    </xf>
    <xf numFmtId="176" fontId="35" fillId="0" borderId="89" xfId="1" applyNumberFormat="1" applyBorder="1" applyAlignment="1" applyProtection="1">
      <alignment horizontal="center" vertical="center" wrapText="1"/>
      <protection locked="0"/>
    </xf>
    <xf numFmtId="176" fontId="35" fillId="8" borderId="87" xfId="1" applyNumberFormat="1" applyFill="1" applyBorder="1" applyAlignment="1" applyProtection="1">
      <alignment horizontal="center" vertical="center" wrapText="1"/>
      <protection locked="0"/>
    </xf>
    <xf numFmtId="176" fontId="35" fillId="8" borderId="89" xfId="1" applyNumberFormat="1" applyFill="1" applyBorder="1" applyAlignment="1" applyProtection="1">
      <alignment horizontal="center" vertical="center" wrapText="1"/>
      <protection locked="0"/>
    </xf>
    <xf numFmtId="176" fontId="35" fillId="0" borderId="90" xfId="1" applyNumberFormat="1" applyBorder="1" applyAlignment="1" applyProtection="1">
      <alignment horizontal="center" vertical="center" wrapText="1"/>
      <protection locked="0"/>
    </xf>
    <xf numFmtId="0" fontId="35" fillId="7" borderId="66" xfId="2" applyNumberFormat="1" applyFill="1" applyBorder="1" applyAlignment="1" applyProtection="1">
      <alignment horizontal="center" vertical="center" wrapText="1"/>
      <protection locked="0"/>
    </xf>
    <xf numFmtId="176" fontId="35" fillId="0" borderId="91" xfId="1" applyNumberFormat="1" applyBorder="1" applyAlignment="1" applyProtection="1">
      <alignment horizontal="center" vertical="center" wrapText="1"/>
      <protection locked="0"/>
    </xf>
    <xf numFmtId="0" fontId="35" fillId="8" borderId="88" xfId="1" applyNumberFormat="1" applyFill="1" applyBorder="1" applyAlignment="1" applyProtection="1">
      <alignment horizontal="center" vertical="center" wrapText="1"/>
      <protection locked="0"/>
    </xf>
    <xf numFmtId="0" fontId="35" fillId="8" borderId="89" xfId="1" applyNumberFormat="1" applyFill="1" applyBorder="1" applyAlignment="1" applyProtection="1">
      <alignment horizontal="center" vertical="center" wrapText="1"/>
      <protection locked="0"/>
    </xf>
    <xf numFmtId="176" fontId="35" fillId="8" borderId="88" xfId="1" applyNumberFormat="1" applyFill="1" applyBorder="1" applyAlignment="1" applyProtection="1">
      <alignment horizontal="center" vertical="center" wrapText="1"/>
      <protection locked="0"/>
    </xf>
    <xf numFmtId="0" fontId="35" fillId="0" borderId="87" xfId="1" applyNumberFormat="1" applyBorder="1" applyAlignment="1" applyProtection="1">
      <alignment horizontal="center" vertical="center" wrapText="1"/>
      <protection locked="0"/>
    </xf>
    <xf numFmtId="0" fontId="35" fillId="16" borderId="70" xfId="1" applyNumberFormat="1" applyFill="1" applyBorder="1" applyAlignment="1">
      <alignment horizontal="center" vertical="center" wrapText="1"/>
    </xf>
    <xf numFmtId="0" fontId="35" fillId="16" borderId="36" xfId="1" applyNumberFormat="1" applyFill="1" applyBorder="1" applyAlignment="1">
      <alignment horizontal="center" vertical="center" wrapText="1"/>
    </xf>
    <xf numFmtId="0" fontId="35" fillId="16" borderId="68" xfId="1" applyNumberFormat="1" applyFill="1" applyBorder="1" applyAlignment="1">
      <alignment horizontal="center" vertical="center" wrapText="1"/>
    </xf>
    <xf numFmtId="0" fontId="35" fillId="0" borderId="4" xfId="1" applyNumberFormat="1" applyBorder="1" applyAlignment="1" applyProtection="1">
      <alignment horizontal="center" vertical="center" wrapText="1"/>
      <protection locked="0"/>
    </xf>
    <xf numFmtId="177" fontId="35" fillId="17" borderId="23" xfId="1" applyNumberFormat="1" applyFill="1" applyBorder="1" applyAlignment="1">
      <alignment horizontal="center" vertical="center" wrapText="1"/>
    </xf>
    <xf numFmtId="0" fontId="35" fillId="16" borderId="55" xfId="1" applyNumberFormat="1" applyFill="1" applyBorder="1" applyAlignment="1">
      <alignment horizontal="center" vertical="center" wrapText="1"/>
    </xf>
    <xf numFmtId="0" fontId="35" fillId="16" borderId="67" xfId="1" applyNumberFormat="1" applyFill="1" applyBorder="1" applyAlignment="1">
      <alignment horizontal="center" vertical="center" wrapText="1"/>
    </xf>
    <xf numFmtId="0" fontId="35" fillId="7" borderId="39" xfId="2" applyNumberFormat="1" applyFill="1" applyBorder="1" applyAlignment="1" applyProtection="1">
      <alignment horizontal="center" vertical="center" wrapText="1"/>
      <protection locked="0"/>
    </xf>
    <xf numFmtId="176" fontId="35" fillId="0" borderId="92" xfId="1" applyNumberFormat="1" applyBorder="1" applyAlignment="1" applyProtection="1">
      <alignment horizontal="center" vertical="center" wrapText="1"/>
      <protection locked="0"/>
    </xf>
    <xf numFmtId="176" fontId="35" fillId="0" borderId="39" xfId="1" applyNumberFormat="1" applyBorder="1" applyAlignment="1" applyProtection="1">
      <alignment horizontal="center" vertical="center" wrapText="1"/>
      <protection locked="0"/>
    </xf>
    <xf numFmtId="0" fontId="35" fillId="8" borderId="63" xfId="1" applyNumberFormat="1" applyFill="1" applyBorder="1" applyAlignment="1" applyProtection="1">
      <alignment vertical="center" wrapText="1"/>
      <protection locked="0"/>
    </xf>
    <xf numFmtId="0" fontId="35" fillId="9" borderId="66" xfId="1" applyNumberFormat="1" applyFill="1" applyBorder="1" applyAlignment="1">
      <alignment horizontal="center" vertical="center" wrapText="1"/>
    </xf>
    <xf numFmtId="176" fontId="35" fillId="7" borderId="34" xfId="2" applyNumberFormat="1" applyFill="1" applyBorder="1" applyAlignment="1" applyProtection="1">
      <alignment horizontal="center" vertical="center" wrapText="1"/>
      <protection locked="0"/>
    </xf>
    <xf numFmtId="176" fontId="35" fillId="0" borderId="93" xfId="1" applyNumberFormat="1" applyBorder="1" applyAlignment="1" applyProtection="1">
      <alignment horizontal="center" vertical="center" wrapText="1"/>
      <protection locked="0"/>
    </xf>
    <xf numFmtId="176" fontId="35" fillId="0" borderId="94" xfId="1" applyNumberFormat="1" applyBorder="1" applyAlignment="1" applyProtection="1">
      <alignment horizontal="center" vertical="center" wrapText="1"/>
      <protection locked="0"/>
    </xf>
    <xf numFmtId="0" fontId="35" fillId="18" borderId="15" xfId="1" applyNumberFormat="1" applyFill="1" applyBorder="1" applyAlignment="1">
      <alignment horizontal="center" vertical="center" wrapText="1"/>
    </xf>
    <xf numFmtId="0" fontId="35" fillId="0" borderId="36" xfId="1" applyNumberFormat="1" applyBorder="1" applyAlignment="1" applyProtection="1">
      <alignment horizontal="center" vertical="center" wrapText="1"/>
      <protection locked="0"/>
    </xf>
    <xf numFmtId="0" fontId="0" fillId="8" borderId="95" xfId="3" applyNumberFormat="1" applyFont="1" applyFill="1" applyBorder="1" applyAlignment="1" applyProtection="1">
      <alignment horizontal="center" vertical="center" wrapText="1"/>
      <protection locked="0"/>
    </xf>
    <xf numFmtId="176" fontId="35" fillId="8" borderId="2" xfId="1" applyNumberFormat="1" applyFill="1" applyBorder="1" applyAlignment="1" applyProtection="1">
      <alignment vertical="center" wrapText="1"/>
      <protection locked="0"/>
    </xf>
    <xf numFmtId="176" fontId="35" fillId="8" borderId="2" xfId="1" applyNumberFormat="1" applyFill="1" applyBorder="1" applyAlignment="1">
      <alignment vertical="center" wrapText="1"/>
    </xf>
    <xf numFmtId="0" fontId="35" fillId="0" borderId="0" xfId="4" applyNumberFormat="1">
      <alignment vertical="center"/>
    </xf>
    <xf numFmtId="0" fontId="11" fillId="0" borderId="0" xfId="4" applyNumberFormat="1" applyFont="1">
      <alignment vertical="center"/>
    </xf>
    <xf numFmtId="178" fontId="12" fillId="19" borderId="96" xfId="4" applyNumberFormat="1" applyFont="1" applyFill="1" applyBorder="1" applyAlignment="1">
      <alignment horizontal="center" vertical="center" shrinkToFit="1"/>
    </xf>
    <xf numFmtId="178" fontId="12" fillId="19" borderId="97" xfId="4" applyNumberFormat="1" applyFont="1" applyFill="1" applyBorder="1" applyAlignment="1">
      <alignment horizontal="center" vertical="center" shrinkToFit="1"/>
    </xf>
    <xf numFmtId="178" fontId="12" fillId="19" borderId="98" xfId="4" applyNumberFormat="1" applyFont="1" applyFill="1" applyBorder="1" applyAlignment="1">
      <alignment horizontal="center" vertical="center" shrinkToFit="1"/>
    </xf>
    <xf numFmtId="178" fontId="12" fillId="19" borderId="99" xfId="4" applyNumberFormat="1" applyFont="1" applyFill="1" applyBorder="1" applyAlignment="1">
      <alignment horizontal="center" vertical="center" shrinkToFit="1"/>
    </xf>
    <xf numFmtId="178" fontId="11" fillId="20" borderId="0" xfId="4" applyNumberFormat="1" applyFont="1" applyFill="1" applyAlignment="1">
      <alignment horizontal="center" vertical="center" shrinkToFit="1"/>
    </xf>
    <xf numFmtId="178" fontId="11" fillId="20" borderId="100" xfId="4" applyNumberFormat="1" applyFont="1" applyFill="1" applyBorder="1" applyAlignment="1">
      <alignment horizontal="center" vertical="center" shrinkToFit="1"/>
    </xf>
    <xf numFmtId="178" fontId="11" fillId="20" borderId="101" xfId="4" applyNumberFormat="1" applyFont="1" applyFill="1" applyBorder="1" applyAlignment="1">
      <alignment horizontal="center" vertical="center" shrinkToFit="1"/>
    </xf>
    <xf numFmtId="178" fontId="11" fillId="20" borderId="102" xfId="4" applyNumberFormat="1" applyFont="1" applyFill="1" applyBorder="1" applyAlignment="1">
      <alignment horizontal="center" vertical="center" shrinkToFit="1"/>
    </xf>
    <xf numFmtId="178" fontId="11" fillId="20" borderId="103" xfId="4" applyNumberFormat="1" applyFont="1" applyFill="1" applyBorder="1" applyAlignment="1">
      <alignment horizontal="center" vertical="center" shrinkToFit="1"/>
    </xf>
    <xf numFmtId="178" fontId="11" fillId="20" borderId="104" xfId="4" applyNumberFormat="1" applyFont="1" applyFill="1" applyBorder="1" applyAlignment="1">
      <alignment horizontal="center" vertical="center" shrinkToFit="1"/>
    </xf>
    <xf numFmtId="0" fontId="11" fillId="20" borderId="105" xfId="4" applyNumberFormat="1" applyFont="1" applyFill="1" applyBorder="1" applyAlignment="1">
      <alignment horizontal="center" vertical="center" shrinkToFit="1"/>
    </xf>
    <xf numFmtId="0" fontId="11" fillId="20" borderId="106" xfId="4" applyNumberFormat="1" applyFont="1" applyFill="1" applyBorder="1" applyAlignment="1">
      <alignment horizontal="center" vertical="center" shrinkToFit="1"/>
    </xf>
    <xf numFmtId="178" fontId="11" fillId="20" borderId="107" xfId="4" applyNumberFormat="1" applyFont="1" applyFill="1" applyBorder="1" applyAlignment="1">
      <alignment horizontal="center" vertical="center" shrinkToFit="1"/>
    </xf>
    <xf numFmtId="178" fontId="11" fillId="20" borderId="108" xfId="4" applyNumberFormat="1" applyFont="1" applyFill="1" applyBorder="1" applyAlignment="1">
      <alignment horizontal="center" vertical="center" shrinkToFit="1"/>
    </xf>
    <xf numFmtId="178" fontId="11" fillId="20" borderId="109" xfId="4" applyNumberFormat="1" applyFont="1" applyFill="1" applyBorder="1" applyAlignment="1">
      <alignment horizontal="center" vertical="center" shrinkToFit="1"/>
    </xf>
    <xf numFmtId="178" fontId="11" fillId="20" borderId="110" xfId="4" applyNumberFormat="1" applyFont="1" applyFill="1" applyBorder="1" applyAlignment="1">
      <alignment horizontal="center" vertical="center" shrinkToFit="1"/>
    </xf>
    <xf numFmtId="0" fontId="11" fillId="20" borderId="111" xfId="4" applyNumberFormat="1" applyFont="1" applyFill="1" applyBorder="1" applyAlignment="1">
      <alignment horizontal="center" vertical="center" shrinkToFit="1"/>
    </xf>
    <xf numFmtId="0" fontId="11" fillId="20" borderId="112" xfId="4" applyNumberFormat="1" applyFont="1" applyFill="1" applyBorder="1" applyAlignment="1">
      <alignment horizontal="center" vertical="center" shrinkToFit="1"/>
    </xf>
    <xf numFmtId="0" fontId="13" fillId="21" borderId="113" xfId="4" applyNumberFormat="1" applyFont="1" applyFill="1" applyBorder="1" applyAlignment="1">
      <alignment horizontal="center" vertical="center" wrapText="1"/>
    </xf>
    <xf numFmtId="0" fontId="13" fillId="21" borderId="114" xfId="4" applyNumberFormat="1" applyFont="1" applyFill="1" applyBorder="1" applyAlignment="1">
      <alignment horizontal="center" vertical="center" wrapText="1"/>
    </xf>
    <xf numFmtId="0" fontId="13" fillId="21" borderId="115" xfId="4" applyNumberFormat="1" applyFont="1" applyFill="1" applyBorder="1" applyAlignment="1">
      <alignment horizontal="center" vertical="center" wrapText="1"/>
    </xf>
    <xf numFmtId="0" fontId="13" fillId="21" borderId="116" xfId="4" applyNumberFormat="1" applyFont="1" applyFill="1" applyBorder="1" applyAlignment="1">
      <alignment horizontal="center" vertical="center" wrapText="1"/>
    </xf>
    <xf numFmtId="0" fontId="14" fillId="20" borderId="112" xfId="4" applyNumberFormat="1" applyFont="1" applyFill="1" applyBorder="1" applyAlignment="1">
      <alignment horizontal="center" vertical="center" shrinkToFit="1"/>
    </xf>
    <xf numFmtId="0" fontId="14" fillId="20" borderId="106" xfId="4" applyNumberFormat="1" applyFont="1" applyFill="1" applyBorder="1" applyAlignment="1">
      <alignment horizontal="center" vertical="center" shrinkToFit="1"/>
    </xf>
    <xf numFmtId="178" fontId="12" fillId="19" borderId="24" xfId="4" applyNumberFormat="1" applyFont="1" applyFill="1" applyBorder="1" applyAlignment="1">
      <alignment horizontal="center" vertical="center" shrinkToFit="1"/>
    </xf>
    <xf numFmtId="178" fontId="12" fillId="19" borderId="25" xfId="4" applyNumberFormat="1" applyFont="1" applyFill="1" applyBorder="1" applyAlignment="1">
      <alignment horizontal="center" vertical="center" shrinkToFit="1"/>
    </xf>
    <xf numFmtId="178" fontId="12" fillId="19" borderId="117" xfId="4" applyNumberFormat="1" applyFont="1" applyFill="1" applyBorder="1" applyAlignment="1">
      <alignment horizontal="center" vertical="center" shrinkToFit="1"/>
    </xf>
    <xf numFmtId="178" fontId="11" fillId="20" borderId="118" xfId="4" applyNumberFormat="1" applyFont="1" applyFill="1" applyBorder="1" applyAlignment="1">
      <alignment horizontal="center" vertical="center" shrinkToFit="1"/>
    </xf>
    <xf numFmtId="178" fontId="12" fillId="19" borderId="109" xfId="4" applyNumberFormat="1" applyFont="1" applyFill="1" applyBorder="1" applyAlignment="1">
      <alignment horizontal="center" vertical="center" shrinkToFit="1"/>
    </xf>
    <xf numFmtId="178" fontId="12" fillId="19" borderId="107" xfId="4" applyNumberFormat="1" applyFont="1" applyFill="1" applyBorder="1" applyAlignment="1">
      <alignment horizontal="center" vertical="center" shrinkToFit="1"/>
    </xf>
    <xf numFmtId="178" fontId="12" fillId="19" borderId="108" xfId="4" applyNumberFormat="1" applyFont="1" applyFill="1" applyBorder="1" applyAlignment="1">
      <alignment horizontal="center" vertical="center" shrinkToFit="1"/>
    </xf>
    <xf numFmtId="178" fontId="12" fillId="19" borderId="110" xfId="4" applyNumberFormat="1" applyFont="1" applyFill="1" applyBorder="1" applyAlignment="1">
      <alignment horizontal="center" vertical="center" shrinkToFit="1"/>
    </xf>
    <xf numFmtId="0" fontId="11" fillId="20" borderId="119" xfId="4" applyNumberFormat="1" applyFont="1" applyFill="1" applyBorder="1" applyAlignment="1">
      <alignment horizontal="center" vertical="center" shrinkToFit="1"/>
    </xf>
    <xf numFmtId="0" fontId="11" fillId="20" borderId="120" xfId="4" applyNumberFormat="1" applyFont="1" applyFill="1" applyBorder="1" applyAlignment="1">
      <alignment horizontal="center" vertical="center" shrinkToFit="1"/>
    </xf>
    <xf numFmtId="178" fontId="11" fillId="20" borderId="121" xfId="4" applyNumberFormat="1" applyFont="1" applyFill="1" applyBorder="1" applyAlignment="1">
      <alignment horizontal="center" vertical="center" shrinkToFit="1"/>
    </xf>
    <xf numFmtId="178" fontId="11" fillId="20" borderId="122" xfId="4" applyNumberFormat="1" applyFont="1" applyFill="1" applyBorder="1" applyAlignment="1">
      <alignment horizontal="center" vertical="center" shrinkToFit="1"/>
    </xf>
    <xf numFmtId="178" fontId="11" fillId="20" borderId="123" xfId="4" applyNumberFormat="1" applyFont="1" applyFill="1" applyBorder="1" applyAlignment="1">
      <alignment horizontal="center" vertical="center" shrinkToFit="1"/>
    </xf>
    <xf numFmtId="178" fontId="11" fillId="20" borderId="124" xfId="4" applyNumberFormat="1" applyFont="1" applyFill="1" applyBorder="1" applyAlignment="1">
      <alignment horizontal="center" vertical="center" shrinkToFit="1"/>
    </xf>
    <xf numFmtId="0" fontId="11" fillId="20" borderId="125" xfId="4" applyNumberFormat="1" applyFont="1" applyFill="1" applyBorder="1" applyAlignment="1">
      <alignment horizontal="center" vertical="center" shrinkToFit="1"/>
    </xf>
    <xf numFmtId="0" fontId="13" fillId="22" borderId="126" xfId="1" applyNumberFormat="1" applyFont="1" applyFill="1" applyBorder="1" applyAlignment="1">
      <alignment horizontal="center" vertical="center" wrapText="1"/>
    </xf>
    <xf numFmtId="0" fontId="13" fillId="22" borderId="22" xfId="1" applyNumberFormat="1" applyFont="1" applyFill="1" applyBorder="1" applyAlignment="1">
      <alignment horizontal="center" vertical="center" wrapText="1"/>
    </xf>
    <xf numFmtId="0" fontId="13" fillId="22" borderId="127" xfId="1" applyNumberFormat="1" applyFont="1" applyFill="1" applyBorder="1" applyAlignment="1">
      <alignment horizontal="center" vertical="center" wrapText="1"/>
    </xf>
    <xf numFmtId="0" fontId="12" fillId="22" borderId="126" xfId="1" applyNumberFormat="1" applyFont="1" applyFill="1" applyBorder="1" applyAlignment="1">
      <alignment horizontal="center" vertical="center" wrapText="1"/>
    </xf>
    <xf numFmtId="0" fontId="12" fillId="22" borderId="22" xfId="1" applyNumberFormat="1" applyFont="1" applyFill="1" applyBorder="1" applyAlignment="1">
      <alignment horizontal="center" vertical="center" wrapText="1"/>
    </xf>
    <xf numFmtId="0" fontId="12" fillId="22" borderId="127" xfId="1" applyNumberFormat="1" applyFont="1" applyFill="1" applyBorder="1" applyAlignment="1">
      <alignment horizontal="center" vertical="center" wrapText="1"/>
    </xf>
    <xf numFmtId="0" fontId="11" fillId="0" borderId="22" xfId="1" applyNumberFormat="1" applyFont="1" applyBorder="1" applyAlignment="1">
      <alignment horizontal="center" vertical="center"/>
    </xf>
    <xf numFmtId="0" fontId="11" fillId="22" borderId="22" xfId="1" applyNumberFormat="1" applyFont="1" applyFill="1" applyBorder="1" applyAlignment="1">
      <alignment horizontal="center" vertical="center" wrapText="1"/>
    </xf>
    <xf numFmtId="0" fontId="11" fillId="22" borderId="35" xfId="1" applyNumberFormat="1" applyFont="1" applyFill="1" applyBorder="1" applyAlignment="1">
      <alignment horizontal="center" vertical="center" wrapText="1"/>
    </xf>
    <xf numFmtId="0" fontId="13" fillId="22" borderId="4" xfId="1" applyNumberFormat="1" applyFont="1" applyFill="1" applyBorder="1" applyAlignment="1">
      <alignment horizontal="center" vertical="center" wrapText="1"/>
    </xf>
    <xf numFmtId="0" fontId="13" fillId="22" borderId="1" xfId="1" applyNumberFormat="1" applyFont="1" applyFill="1" applyBorder="1" applyAlignment="1">
      <alignment horizontal="center" vertical="center" wrapText="1"/>
    </xf>
    <xf numFmtId="0" fontId="13" fillId="22" borderId="9" xfId="1" applyNumberFormat="1" applyFont="1" applyFill="1" applyBorder="1" applyAlignment="1">
      <alignment horizontal="center" vertical="center" wrapText="1"/>
    </xf>
    <xf numFmtId="0" fontId="12" fillId="22" borderId="4" xfId="1" applyNumberFormat="1" applyFont="1" applyFill="1" applyBorder="1" applyAlignment="1">
      <alignment horizontal="center" vertical="center" wrapText="1"/>
    </xf>
    <xf numFmtId="0" fontId="12" fillId="22" borderId="1" xfId="1" applyNumberFormat="1" applyFont="1" applyFill="1" applyBorder="1" applyAlignment="1">
      <alignment horizontal="center" vertical="center" wrapText="1"/>
    </xf>
    <xf numFmtId="0" fontId="12" fillId="22" borderId="9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22" borderId="1" xfId="1" applyNumberFormat="1" applyFont="1" applyFill="1" applyBorder="1" applyAlignment="1">
      <alignment horizontal="center" vertical="center" wrapText="1"/>
    </xf>
    <xf numFmtId="0" fontId="11" fillId="22" borderId="10" xfId="1" applyNumberFormat="1" applyFont="1" applyFill="1" applyBorder="1" applyAlignment="1">
      <alignment horizontal="center" vertical="center" wrapText="1"/>
    </xf>
    <xf numFmtId="178" fontId="11" fillId="20" borderId="4" xfId="1" applyNumberFormat="1" applyFont="1" applyFill="1" applyBorder="1" applyAlignment="1">
      <alignment horizontal="center" vertical="center" shrinkToFit="1"/>
    </xf>
    <xf numFmtId="178" fontId="11" fillId="20" borderId="1" xfId="1" applyNumberFormat="1" applyFont="1" applyFill="1" applyBorder="1" applyAlignment="1">
      <alignment horizontal="center" vertical="center" shrinkToFit="1"/>
    </xf>
    <xf numFmtId="178" fontId="11" fillId="20" borderId="9" xfId="1" applyNumberFormat="1" applyFont="1" applyFill="1" applyBorder="1" applyAlignment="1">
      <alignment horizontal="center" vertical="center" shrinkToFit="1"/>
    </xf>
    <xf numFmtId="0" fontId="11" fillId="22" borderId="9" xfId="1" applyNumberFormat="1" applyFont="1" applyFill="1" applyBorder="1" applyAlignment="1">
      <alignment horizontal="center" vertical="center" wrapText="1"/>
    </xf>
    <xf numFmtId="178" fontId="11" fillId="20" borderId="126" xfId="1" applyNumberFormat="1" applyFont="1" applyFill="1" applyBorder="1" applyAlignment="1">
      <alignment horizontal="center" vertical="center" shrinkToFit="1"/>
    </xf>
    <xf numFmtId="178" fontId="11" fillId="20" borderId="36" xfId="1" applyNumberFormat="1" applyFont="1" applyFill="1" applyBorder="1" applyAlignment="1">
      <alignment horizontal="center" vertical="center" shrinkToFit="1"/>
    </xf>
    <xf numFmtId="178" fontId="11" fillId="20" borderId="15" xfId="1" applyNumberFormat="1" applyFont="1" applyFill="1" applyBorder="1" applyAlignment="1">
      <alignment horizontal="center" vertical="center" shrinkToFit="1"/>
    </xf>
    <xf numFmtId="178" fontId="11" fillId="20" borderId="68" xfId="1" applyNumberFormat="1" applyFont="1" applyFill="1" applyBorder="1" applyAlignment="1">
      <alignment horizontal="center" vertical="center" shrinkToFit="1"/>
    </xf>
    <xf numFmtId="0" fontId="11" fillId="22" borderId="15" xfId="1" applyNumberFormat="1" applyFont="1" applyFill="1" applyBorder="1" applyAlignment="1">
      <alignment horizontal="center" vertical="center" wrapText="1"/>
    </xf>
    <xf numFmtId="0" fontId="11" fillId="22" borderId="68" xfId="1" applyNumberFormat="1" applyFont="1" applyFill="1" applyBorder="1" applyAlignment="1">
      <alignment horizontal="center" vertical="center" wrapText="1"/>
    </xf>
    <xf numFmtId="0" fontId="35" fillId="0" borderId="0" xfId="6" applyNumberFormat="1">
      <alignment vertical="center"/>
    </xf>
    <xf numFmtId="0" fontId="35" fillId="0" borderId="0" xfId="6" applyNumberFormat="1" applyAlignment="1">
      <alignment horizontal="center" vertical="center"/>
    </xf>
    <xf numFmtId="0" fontId="35" fillId="0" borderId="14" xfId="6" applyNumberFormat="1" applyBorder="1" applyAlignment="1">
      <alignment horizontal="center" vertical="center"/>
    </xf>
    <xf numFmtId="0" fontId="35" fillId="0" borderId="2" xfId="6" applyNumberFormat="1" applyBorder="1" applyAlignment="1">
      <alignment horizontal="center" vertical="center"/>
    </xf>
    <xf numFmtId="0" fontId="35" fillId="0" borderId="3" xfId="6" applyNumberFormat="1" applyBorder="1" applyAlignment="1">
      <alignment horizontal="center" vertical="center" wrapText="1"/>
    </xf>
    <xf numFmtId="0" fontId="35" fillId="0" borderId="9" xfId="6" applyNumberFormat="1" applyBorder="1" applyAlignment="1">
      <alignment horizontal="center" vertical="center"/>
    </xf>
    <xf numFmtId="0" fontId="35" fillId="0" borderId="1" xfId="6" applyNumberFormat="1" applyBorder="1" applyAlignment="1">
      <alignment horizontal="center" vertical="center"/>
    </xf>
    <xf numFmtId="0" fontId="35" fillId="0" borderId="4" xfId="6" applyNumberFormat="1" applyBorder="1" applyAlignment="1">
      <alignment horizontal="center" vertical="center" wrapText="1"/>
    </xf>
    <xf numFmtId="0" fontId="35" fillId="6" borderId="9" xfId="6" applyNumberFormat="1" applyFill="1" applyBorder="1" applyAlignment="1">
      <alignment horizontal="center" vertical="center" wrapText="1"/>
    </xf>
    <xf numFmtId="0" fontId="35" fillId="0" borderId="1" xfId="6" applyNumberFormat="1" applyBorder="1" applyAlignment="1">
      <alignment horizontal="center" vertical="center" wrapText="1"/>
    </xf>
    <xf numFmtId="0" fontId="35" fillId="6" borderId="1" xfId="6" applyNumberFormat="1" applyFill="1" applyBorder="1" applyAlignment="1">
      <alignment horizontal="center" vertical="center" wrapText="1"/>
    </xf>
    <xf numFmtId="0" fontId="35" fillId="0" borderId="75" xfId="6" applyNumberFormat="1" applyBorder="1">
      <alignment vertical="center"/>
    </xf>
    <xf numFmtId="0" fontId="35" fillId="0" borderId="0" xfId="6" applyNumberFormat="1" applyAlignment="1">
      <alignment horizontal="left" vertical="center" wrapText="1"/>
    </xf>
    <xf numFmtId="0" fontId="35" fillId="0" borderId="2" xfId="6" applyNumberFormat="1" applyBorder="1" applyAlignment="1" applyProtection="1">
      <alignment horizontal="center" vertical="center" wrapText="1"/>
      <protection locked="0"/>
    </xf>
    <xf numFmtId="0" fontId="35" fillId="3" borderId="3" xfId="6" applyNumberFormat="1" applyFill="1" applyBorder="1" applyAlignment="1">
      <alignment horizontal="center" vertical="center" wrapText="1"/>
    </xf>
    <xf numFmtId="0" fontId="35" fillId="3" borderId="36" xfId="6" applyNumberFormat="1" applyFill="1" applyBorder="1" applyAlignment="1">
      <alignment horizontal="center" vertical="center" wrapText="1"/>
    </xf>
    <xf numFmtId="0" fontId="35" fillId="3" borderId="5" xfId="6" applyNumberFormat="1" applyFill="1" applyBorder="1" applyAlignment="1">
      <alignment horizontal="center" vertical="center" wrapText="1"/>
    </xf>
    <xf numFmtId="0" fontId="35" fillId="3" borderId="6" xfId="6" applyNumberFormat="1" applyFill="1" applyBorder="1" applyAlignment="1">
      <alignment horizontal="center" vertical="center" wrapText="1"/>
    </xf>
    <xf numFmtId="0" fontId="35" fillId="17" borderId="34" xfId="6" applyNumberFormat="1" applyFill="1" applyBorder="1" applyAlignment="1">
      <alignment horizontal="center" vertical="center" shrinkToFit="1"/>
    </xf>
    <xf numFmtId="177" fontId="35" fillId="17" borderId="23" xfId="6" applyNumberFormat="1" applyFill="1" applyBorder="1" applyAlignment="1">
      <alignment horizontal="center" vertical="center" wrapText="1"/>
    </xf>
    <xf numFmtId="0" fontId="35" fillId="17" borderId="23" xfId="6" applyNumberFormat="1" applyFill="1" applyBorder="1" applyAlignment="1">
      <alignment horizontal="center" vertical="center" wrapText="1"/>
    </xf>
    <xf numFmtId="0" fontId="35" fillId="4" borderId="23" xfId="6" applyNumberFormat="1" applyFill="1" applyBorder="1" applyAlignment="1">
      <alignment horizontal="center" vertical="center" wrapText="1"/>
    </xf>
    <xf numFmtId="177" fontId="35" fillId="5" borderId="35" xfId="6" applyNumberFormat="1" applyFill="1" applyBorder="1" applyAlignment="1">
      <alignment horizontal="center" vertical="center" wrapText="1"/>
    </xf>
    <xf numFmtId="0" fontId="35" fillId="8" borderId="22" xfId="6" applyNumberFormat="1" applyFill="1" applyBorder="1" applyAlignment="1">
      <alignment horizontal="center" vertical="center" wrapText="1"/>
    </xf>
    <xf numFmtId="0" fontId="35" fillId="0" borderId="22" xfId="6" applyNumberFormat="1" applyBorder="1" applyAlignment="1">
      <alignment horizontal="center" vertical="center" wrapText="1"/>
    </xf>
    <xf numFmtId="177" fontId="35" fillId="8" borderId="22" xfId="6" applyNumberFormat="1" applyFill="1" applyBorder="1" applyAlignment="1">
      <alignment horizontal="center" vertical="center" wrapText="1"/>
    </xf>
    <xf numFmtId="49" fontId="35" fillId="8" borderId="22" xfId="6" applyNumberFormat="1" applyFill="1" applyBorder="1" applyAlignment="1">
      <alignment horizontal="center" vertical="center" wrapText="1"/>
    </xf>
    <xf numFmtId="0" fontId="35" fillId="8" borderId="22" xfId="6" applyNumberFormat="1" applyFill="1" applyBorder="1" applyAlignment="1">
      <alignment horizontal="center" vertical="center" shrinkToFit="1"/>
    </xf>
    <xf numFmtId="0" fontId="35" fillId="5" borderId="24" xfId="6" applyNumberFormat="1" applyFill="1" applyBorder="1" applyAlignment="1">
      <alignment horizontal="center" vertical="center" wrapText="1" shrinkToFit="1"/>
    </xf>
    <xf numFmtId="177" fontId="35" fillId="4" borderId="23" xfId="6" applyNumberFormat="1" applyFill="1" applyBorder="1" applyAlignment="1">
      <alignment horizontal="center" vertical="center" wrapText="1"/>
    </xf>
    <xf numFmtId="177" fontId="35" fillId="5" borderId="57" xfId="6" applyNumberFormat="1" applyFill="1" applyBorder="1" applyAlignment="1">
      <alignment horizontal="center" vertical="center" wrapText="1"/>
    </xf>
    <xf numFmtId="0" fontId="35" fillId="8" borderId="2" xfId="6" applyNumberFormat="1" applyFill="1" applyBorder="1" applyAlignment="1">
      <alignment horizontal="center" vertical="center" wrapText="1"/>
    </xf>
    <xf numFmtId="177" fontId="35" fillId="8" borderId="2" xfId="6" applyNumberFormat="1" applyFill="1" applyBorder="1" applyAlignment="1">
      <alignment horizontal="center" vertical="center" wrapText="1"/>
    </xf>
    <xf numFmtId="49" fontId="35" fillId="8" borderId="2" xfId="6" applyNumberFormat="1" applyFill="1" applyBorder="1" applyAlignment="1">
      <alignment horizontal="center" vertical="center" wrapText="1"/>
    </xf>
    <xf numFmtId="0" fontId="35" fillId="8" borderId="2" xfId="6" applyNumberFormat="1" applyFill="1" applyBorder="1" applyAlignment="1">
      <alignment horizontal="center" vertical="center" wrapText="1" shrinkToFit="1"/>
    </xf>
    <xf numFmtId="0" fontId="35" fillId="8" borderId="2" xfId="6" applyNumberFormat="1" applyFill="1" applyBorder="1" applyAlignment="1">
      <alignment horizontal="center" vertical="center" shrinkToFit="1"/>
    </xf>
    <xf numFmtId="0" fontId="9" fillId="8" borderId="77" xfId="6" applyNumberFormat="1" applyFont="1" applyFill="1" applyBorder="1" applyAlignment="1">
      <alignment horizontal="center" vertical="center" wrapText="1" shrinkToFit="1"/>
    </xf>
    <xf numFmtId="0" fontId="9" fillId="8" borderId="76" xfId="6" applyNumberFormat="1" applyFont="1" applyFill="1" applyBorder="1" applyAlignment="1">
      <alignment horizontal="center" vertical="center" wrapText="1" shrinkToFit="1"/>
    </xf>
    <xf numFmtId="0" fontId="35" fillId="8" borderId="1" xfId="6" applyNumberFormat="1" applyFill="1" applyBorder="1" applyAlignment="1">
      <alignment horizontal="center" vertical="center" wrapText="1"/>
    </xf>
    <xf numFmtId="177" fontId="35" fillId="8" borderId="1" xfId="6" applyNumberFormat="1" applyFill="1" applyBorder="1" applyAlignment="1">
      <alignment horizontal="center" vertical="center" wrapText="1"/>
    </xf>
    <xf numFmtId="49" fontId="35" fillId="8" borderId="1" xfId="6" applyNumberFormat="1" applyFill="1" applyBorder="1" applyAlignment="1">
      <alignment horizontal="center" vertical="center" wrapText="1"/>
    </xf>
    <xf numFmtId="0" fontId="10" fillId="8" borderId="1" xfId="6" applyNumberFormat="1" applyFont="1" applyFill="1" applyBorder="1" applyAlignment="1">
      <alignment horizontal="center" vertical="center" wrapText="1" shrinkToFit="1"/>
    </xf>
    <xf numFmtId="0" fontId="35" fillId="8" borderId="1" xfId="6" applyNumberFormat="1" applyFill="1" applyBorder="1" applyAlignment="1">
      <alignment horizontal="center" vertical="center" shrinkToFit="1"/>
    </xf>
    <xf numFmtId="0" fontId="35" fillId="8" borderId="5" xfId="6" applyNumberFormat="1" applyFill="1" applyBorder="1" applyAlignment="1">
      <alignment horizontal="center" vertical="center" wrapText="1"/>
    </xf>
    <xf numFmtId="177" fontId="35" fillId="8" borderId="5" xfId="6" applyNumberFormat="1" applyFill="1" applyBorder="1" applyAlignment="1">
      <alignment horizontal="center" vertical="center" wrapText="1"/>
    </xf>
    <xf numFmtId="49" fontId="35" fillId="8" borderId="5" xfId="6" applyNumberFormat="1" applyFill="1" applyBorder="1" applyAlignment="1">
      <alignment horizontal="center" vertical="center" wrapText="1"/>
    </xf>
    <xf numFmtId="0" fontId="35" fillId="8" borderId="5" xfId="6" applyNumberFormat="1" applyFill="1" applyBorder="1" applyAlignment="1">
      <alignment horizontal="center" vertical="center" wrapText="1" shrinkToFit="1"/>
    </xf>
    <xf numFmtId="0" fontId="35" fillId="8" borderId="5" xfId="6" applyNumberFormat="1" applyFill="1" applyBorder="1" applyAlignment="1">
      <alignment horizontal="center" vertical="center" shrinkToFit="1"/>
    </xf>
    <xf numFmtId="0" fontId="35" fillId="0" borderId="0" xfId="6" applyNumberFormat="1" applyAlignment="1">
      <alignment horizontal="center" vertical="center" shrinkToFit="1"/>
    </xf>
    <xf numFmtId="0" fontId="35" fillId="16" borderId="15" xfId="6" applyNumberFormat="1" applyFill="1" applyBorder="1" applyAlignment="1">
      <alignment horizontal="center" vertical="center" wrapText="1"/>
    </xf>
    <xf numFmtId="0" fontId="35" fillId="16" borderId="20" xfId="6" applyNumberFormat="1" applyFill="1" applyBorder="1" applyAlignment="1">
      <alignment horizontal="center" vertical="center" wrapText="1"/>
    </xf>
    <xf numFmtId="0" fontId="35" fillId="4" borderId="8" xfId="6" applyNumberFormat="1" applyFill="1" applyBorder="1" applyAlignment="1">
      <alignment horizontal="center" vertical="center" wrapText="1"/>
    </xf>
    <xf numFmtId="0" fontId="35" fillId="4" borderId="7" xfId="6" applyNumberFormat="1" applyFill="1" applyBorder="1" applyAlignment="1">
      <alignment horizontal="center" vertical="center" wrapText="1"/>
    </xf>
    <xf numFmtId="0" fontId="35" fillId="4" borderId="9" xfId="6" applyNumberFormat="1" applyFill="1" applyBorder="1" applyAlignment="1">
      <alignment horizontal="center" vertical="center" wrapText="1"/>
    </xf>
    <xf numFmtId="176" fontId="35" fillId="4" borderId="1" xfId="6" applyNumberFormat="1" applyFill="1" applyBorder="1" applyAlignment="1">
      <alignment horizontal="center" vertical="center" wrapText="1"/>
    </xf>
    <xf numFmtId="0" fontId="35" fillId="4" borderId="1" xfId="6" applyNumberFormat="1" applyFill="1" applyBorder="1" applyAlignment="1">
      <alignment horizontal="center" vertical="center" wrapText="1"/>
    </xf>
    <xf numFmtId="0" fontId="35" fillId="4" borderId="13" xfId="6" applyNumberFormat="1" applyFill="1" applyBorder="1" applyAlignment="1">
      <alignment horizontal="center" vertical="center" wrapText="1"/>
    </xf>
    <xf numFmtId="0" fontId="35" fillId="4" borderId="12" xfId="6" applyNumberFormat="1" applyFill="1" applyBorder="1" applyAlignment="1">
      <alignment horizontal="center" vertical="center" wrapText="1"/>
    </xf>
    <xf numFmtId="0" fontId="35" fillId="0" borderId="5" xfId="6" applyNumberFormat="1" applyBorder="1" applyAlignment="1">
      <alignment horizontal="center" vertical="center" wrapText="1"/>
    </xf>
    <xf numFmtId="0" fontId="35" fillId="5" borderId="14" xfId="6" applyNumberFormat="1" applyFill="1" applyBorder="1" applyAlignment="1">
      <alignment horizontal="center" vertical="center" wrapText="1"/>
    </xf>
    <xf numFmtId="0" fontId="35" fillId="5" borderId="11" xfId="6" applyNumberFormat="1" applyFill="1" applyBorder="1" applyAlignment="1">
      <alignment horizontal="center" vertical="center" wrapText="1"/>
    </xf>
    <xf numFmtId="0" fontId="35" fillId="5" borderId="2" xfId="6" applyNumberFormat="1" applyFill="1" applyBorder="1" applyAlignment="1" applyProtection="1">
      <alignment horizontal="center" vertical="center" wrapText="1"/>
      <protection locked="0"/>
    </xf>
    <xf numFmtId="0" fontId="35" fillId="5" borderId="10" xfId="6" applyNumberFormat="1" applyFill="1" applyBorder="1" applyAlignment="1">
      <alignment horizontal="center" vertical="center" wrapText="1"/>
    </xf>
    <xf numFmtId="0" fontId="35" fillId="5" borderId="1" xfId="6" applyNumberFormat="1" applyFill="1" applyBorder="1" applyAlignment="1">
      <alignment horizontal="center" vertical="center" wrapText="1"/>
    </xf>
    <xf numFmtId="0" fontId="35" fillId="0" borderId="1" xfId="6" applyNumberFormat="1" applyBorder="1" applyAlignment="1" applyProtection="1">
      <alignment horizontal="center" vertical="center" wrapText="1"/>
      <protection locked="0"/>
    </xf>
    <xf numFmtId="0" fontId="35" fillId="23" borderId="1" xfId="6" applyNumberFormat="1" applyFill="1" applyBorder="1" applyAlignment="1">
      <alignment horizontal="center" vertical="center" wrapText="1"/>
    </xf>
    <xf numFmtId="0" fontId="35" fillId="0" borderId="0" xfId="6" applyNumberFormat="1" applyAlignment="1">
      <alignment horizontal="center" vertical="center" wrapText="1"/>
    </xf>
    <xf numFmtId="0" fontId="35" fillId="0" borderId="0" xfId="6" applyNumberFormat="1" applyAlignment="1">
      <alignment horizontal="justify" vertical="center" wrapText="1"/>
    </xf>
    <xf numFmtId="176" fontId="35" fillId="24" borderId="58" xfId="6" applyNumberFormat="1" applyFill="1" applyBorder="1" applyAlignment="1">
      <alignment horizontal="center" vertical="center" wrapText="1"/>
    </xf>
    <xf numFmtId="176" fontId="35" fillId="24" borderId="25" xfId="6" applyNumberFormat="1" applyFill="1" applyBorder="1" applyAlignment="1">
      <alignment horizontal="center" vertical="center" wrapText="1"/>
    </xf>
    <xf numFmtId="176" fontId="35" fillId="24" borderId="24" xfId="6" applyNumberFormat="1" applyFill="1" applyBorder="1" applyAlignment="1">
      <alignment horizontal="center" vertical="center" wrapText="1"/>
    </xf>
    <xf numFmtId="176" fontId="35" fillId="24" borderId="34" xfId="6" applyNumberFormat="1" applyFill="1" applyBorder="1" applyAlignment="1">
      <alignment horizontal="center" vertical="center" wrapText="1"/>
    </xf>
    <xf numFmtId="0" fontId="35" fillId="24" borderId="34" xfId="6" applyNumberFormat="1" applyFill="1" applyBorder="1" applyAlignment="1">
      <alignment horizontal="center" vertical="center" wrapText="1"/>
    </xf>
    <xf numFmtId="0" fontId="35" fillId="24" borderId="23" xfId="6" applyNumberFormat="1" applyFill="1" applyBorder="1" applyAlignment="1">
      <alignment horizontal="center" vertical="center" wrapText="1"/>
    </xf>
    <xf numFmtId="0" fontId="35" fillId="24" borderId="16" xfId="6" applyNumberFormat="1" applyFill="1" applyBorder="1" applyAlignment="1">
      <alignment horizontal="center" vertical="center" wrapText="1"/>
    </xf>
    <xf numFmtId="0" fontId="35" fillId="24" borderId="58" xfId="6" applyNumberFormat="1" applyFill="1" applyBorder="1" applyAlignment="1">
      <alignment horizontal="center" vertical="center" wrapText="1"/>
    </xf>
    <xf numFmtId="0" fontId="35" fillId="24" borderId="66" xfId="6" applyNumberFormat="1" applyFill="1" applyBorder="1" applyAlignment="1">
      <alignment horizontal="center" vertical="center" wrapText="1"/>
    </xf>
    <xf numFmtId="176" fontId="35" fillId="25" borderId="58" xfId="7" applyNumberFormat="1" applyFill="1" applyBorder="1" applyAlignment="1" applyProtection="1">
      <alignment horizontal="center" vertical="center" wrapText="1"/>
      <protection locked="0"/>
    </xf>
    <xf numFmtId="176" fontId="35" fillId="25" borderId="25" xfId="7" applyNumberFormat="1" applyFill="1" applyBorder="1" applyAlignment="1" applyProtection="1">
      <alignment horizontal="center" vertical="center" wrapText="1"/>
      <protection locked="0"/>
    </xf>
    <xf numFmtId="176" fontId="35" fillId="25" borderId="24" xfId="7" applyNumberFormat="1" applyFill="1" applyBorder="1" applyAlignment="1" applyProtection="1">
      <alignment horizontal="center" vertical="center" wrapText="1"/>
      <protection locked="0"/>
    </xf>
    <xf numFmtId="176" fontId="35" fillId="25" borderId="34" xfId="7" applyNumberFormat="1" applyFill="1" applyBorder="1" applyAlignment="1" applyProtection="1">
      <alignment horizontal="center" vertical="center" wrapText="1"/>
      <protection locked="0"/>
    </xf>
    <xf numFmtId="0" fontId="35" fillId="25" borderId="34" xfId="7" applyNumberFormat="1" applyFill="1" applyBorder="1" applyAlignment="1" applyProtection="1">
      <alignment horizontal="center" vertical="center" wrapText="1"/>
      <protection locked="0"/>
    </xf>
    <xf numFmtId="0" fontId="35" fillId="25" borderId="23" xfId="7" applyNumberFormat="1" applyFill="1" applyBorder="1" applyAlignment="1" applyProtection="1">
      <alignment horizontal="center" vertical="center" wrapText="1"/>
      <protection locked="0"/>
    </xf>
    <xf numFmtId="0" fontId="35" fillId="25" borderId="58" xfId="7" applyNumberFormat="1" applyFill="1" applyBorder="1" applyAlignment="1" applyProtection="1">
      <alignment horizontal="center" vertical="center" wrapText="1"/>
      <protection locked="0"/>
    </xf>
    <xf numFmtId="0" fontId="35" fillId="25" borderId="66" xfId="7" applyNumberFormat="1" applyFill="1" applyBorder="1" applyAlignment="1" applyProtection="1">
      <alignment horizontal="center" vertical="center" wrapText="1"/>
      <protection locked="0"/>
    </xf>
    <xf numFmtId="176" fontId="35" fillId="0" borderId="40" xfId="6" applyNumberFormat="1" applyBorder="1" applyAlignment="1" applyProtection="1">
      <alignment horizontal="center" vertical="center" wrapText="1"/>
      <protection locked="0"/>
    </xf>
    <xf numFmtId="176" fontId="35" fillId="0" borderId="64" xfId="6" applyNumberFormat="1" applyBorder="1" applyAlignment="1" applyProtection="1">
      <alignment horizontal="center" vertical="center" wrapText="1"/>
      <protection locked="0"/>
    </xf>
    <xf numFmtId="176" fontId="35" fillId="0" borderId="73" xfId="6" applyNumberFormat="1" applyBorder="1" applyAlignment="1" applyProtection="1">
      <alignment horizontal="center" vertical="center" wrapText="1"/>
      <protection locked="0"/>
    </xf>
    <xf numFmtId="176" fontId="35" fillId="0" borderId="86" xfId="6" applyNumberFormat="1" applyBorder="1" applyAlignment="1" applyProtection="1">
      <alignment horizontal="center" vertical="center" wrapText="1"/>
      <protection locked="0"/>
    </xf>
    <xf numFmtId="176" fontId="35" fillId="0" borderId="65" xfId="6" applyNumberFormat="1" applyBorder="1" applyAlignment="1">
      <alignment vertical="center" wrapText="1"/>
    </xf>
    <xf numFmtId="176" fontId="35" fillId="0" borderId="65" xfId="6" applyNumberFormat="1" applyBorder="1" applyAlignment="1" applyProtection="1">
      <alignment vertical="center" wrapText="1"/>
      <protection locked="0"/>
    </xf>
    <xf numFmtId="176" fontId="35" fillId="8" borderId="69" xfId="6" applyNumberFormat="1" applyFill="1" applyBorder="1" applyAlignment="1" applyProtection="1">
      <alignment horizontal="center" vertical="center" wrapText="1"/>
      <protection locked="0"/>
    </xf>
    <xf numFmtId="0" fontId="35" fillId="5" borderId="128" xfId="6" applyNumberFormat="1" applyFill="1" applyBorder="1" applyAlignment="1">
      <alignment horizontal="center" vertical="center" shrinkToFit="1"/>
    </xf>
    <xf numFmtId="0" fontId="8" fillId="0" borderId="3" xfId="6" applyNumberFormat="1" applyFont="1" applyBorder="1" applyAlignment="1" applyProtection="1">
      <alignment horizontal="center" vertical="center" wrapText="1"/>
      <protection locked="0"/>
    </xf>
    <xf numFmtId="0" fontId="8" fillId="0" borderId="4" xfId="6" applyNumberFormat="1" applyFont="1" applyBorder="1" applyAlignment="1" applyProtection="1">
      <alignment horizontal="center" vertical="center" wrapText="1"/>
      <protection locked="0"/>
    </xf>
    <xf numFmtId="0" fontId="35" fillId="0" borderId="9" xfId="6" applyNumberFormat="1" applyBorder="1" applyAlignment="1" applyProtection="1">
      <alignment horizontal="center" vertical="center" wrapText="1"/>
      <protection locked="0"/>
    </xf>
    <xf numFmtId="0" fontId="35" fillId="0" borderId="63" xfId="6" applyNumberFormat="1" applyBorder="1" applyAlignment="1" applyProtection="1">
      <alignment horizontal="center" vertical="center" wrapText="1"/>
      <protection locked="0"/>
    </xf>
    <xf numFmtId="0" fontId="35" fillId="0" borderId="4" xfId="6" applyNumberFormat="1" applyBorder="1" applyAlignment="1" applyProtection="1">
      <alignment horizontal="center" vertical="center" wrapText="1"/>
      <protection locked="0"/>
    </xf>
    <xf numFmtId="0" fontId="35" fillId="0" borderId="10" xfId="6" applyNumberFormat="1" applyBorder="1" applyAlignment="1" applyProtection="1">
      <alignment horizontal="center" vertical="center" wrapText="1"/>
      <protection locked="0"/>
    </xf>
    <xf numFmtId="176" fontId="35" fillId="0" borderId="9" xfId="6" applyNumberFormat="1" applyBorder="1" applyAlignment="1" applyProtection="1">
      <alignment horizontal="center" vertical="center" wrapText="1"/>
      <protection locked="0"/>
    </xf>
    <xf numFmtId="176" fontId="35" fillId="0" borderId="63" xfId="6" applyNumberFormat="1" applyBorder="1" applyAlignment="1" applyProtection="1">
      <alignment horizontal="center" vertical="center" wrapText="1"/>
      <protection locked="0"/>
    </xf>
    <xf numFmtId="176" fontId="35" fillId="0" borderId="14" xfId="6" applyNumberFormat="1" applyBorder="1" applyAlignment="1" applyProtection="1">
      <alignment horizontal="center" vertical="center" wrapText="1"/>
      <protection locked="0"/>
    </xf>
    <xf numFmtId="176" fontId="35" fillId="0" borderId="3" xfId="6" applyNumberFormat="1" applyBorder="1" applyAlignment="1" applyProtection="1">
      <alignment horizontal="center" vertical="center" wrapText="1"/>
      <protection locked="0"/>
    </xf>
    <xf numFmtId="176" fontId="35" fillId="0" borderId="11" xfId="6" applyNumberFormat="1" applyBorder="1" applyAlignment="1" applyProtection="1">
      <alignment horizontal="center" vertical="center" wrapText="1"/>
      <protection locked="0"/>
    </xf>
    <xf numFmtId="176" fontId="35" fillId="0" borderId="62" xfId="6" applyNumberFormat="1" applyBorder="1" applyAlignment="1" applyProtection="1">
      <alignment horizontal="center" vertical="center" wrapText="1"/>
      <protection locked="0"/>
    </xf>
    <xf numFmtId="0" fontId="35" fillId="0" borderId="62" xfId="6" applyNumberFormat="1" applyBorder="1" applyAlignment="1" applyProtection="1">
      <alignment horizontal="center" vertical="center" wrapText="1"/>
      <protection locked="0"/>
    </xf>
    <xf numFmtId="0" fontId="35" fillId="8" borderId="89" xfId="6" applyNumberFormat="1" applyFill="1" applyBorder="1" applyAlignment="1" applyProtection="1">
      <alignment horizontal="center" vertical="center" wrapText="1"/>
      <protection locked="0"/>
    </xf>
    <xf numFmtId="176" fontId="35" fillId="0" borderId="127" xfId="6" applyNumberFormat="1" applyBorder="1" applyAlignment="1" applyProtection="1">
      <alignment horizontal="center" vertical="center" wrapText="1"/>
      <protection locked="0"/>
    </xf>
    <xf numFmtId="176" fontId="35" fillId="0" borderId="126" xfId="6" applyNumberFormat="1" applyBorder="1" applyAlignment="1" applyProtection="1">
      <alignment horizontal="center" vertical="center" wrapText="1"/>
      <protection locked="0"/>
    </xf>
    <xf numFmtId="176" fontId="35" fillId="0" borderId="35" xfId="6" applyNumberFormat="1" applyBorder="1" applyAlignment="1" applyProtection="1">
      <alignment horizontal="center" vertical="center" wrapText="1"/>
      <protection locked="0"/>
    </xf>
    <xf numFmtId="176" fontId="35" fillId="0" borderId="129" xfId="6" applyNumberFormat="1" applyBorder="1" applyAlignment="1" applyProtection="1">
      <alignment horizontal="center" vertical="center" wrapText="1"/>
      <protection locked="0"/>
    </xf>
    <xf numFmtId="176" fontId="35" fillId="0" borderId="10" xfId="6" applyNumberFormat="1" applyBorder="1" applyAlignment="1" applyProtection="1">
      <alignment horizontal="center" vertical="center" wrapText="1"/>
      <protection locked="0"/>
    </xf>
    <xf numFmtId="176" fontId="35" fillId="0" borderId="1" xfId="6" applyNumberFormat="1" applyBorder="1" applyAlignment="1" applyProtection="1">
      <alignment horizontal="center" vertical="center" wrapText="1"/>
      <protection locked="0"/>
    </xf>
    <xf numFmtId="176" fontId="35" fillId="8" borderId="88" xfId="6" applyNumberFormat="1" applyFill="1" applyBorder="1" applyAlignment="1" applyProtection="1">
      <alignment horizontal="center" vertical="center" wrapText="1"/>
      <protection locked="0"/>
    </xf>
    <xf numFmtId="176" fontId="35" fillId="0" borderId="37" xfId="6" applyNumberFormat="1" applyBorder="1" applyAlignment="1" applyProtection="1">
      <alignment horizontal="center" vertical="center" wrapText="1"/>
      <protection locked="0"/>
    </xf>
    <xf numFmtId="176" fontId="35" fillId="0" borderId="6" xfId="6" applyNumberFormat="1" applyBorder="1" applyAlignment="1" applyProtection="1">
      <alignment horizontal="center" vertical="center" wrapText="1"/>
      <protection locked="0"/>
    </xf>
    <xf numFmtId="176" fontId="35" fillId="0" borderId="57" xfId="6" applyNumberFormat="1" applyBorder="1" applyAlignment="1" applyProtection="1">
      <alignment horizontal="center" vertical="center" wrapText="1"/>
      <protection locked="0"/>
    </xf>
    <xf numFmtId="176" fontId="35" fillId="0" borderId="61" xfId="6" applyNumberFormat="1" applyBorder="1" applyAlignment="1" applyProtection="1">
      <alignment horizontal="center" vertical="center" wrapText="1"/>
      <protection locked="0"/>
    </xf>
    <xf numFmtId="176" fontId="35" fillId="0" borderId="5" xfId="6" applyNumberFormat="1" applyBorder="1" applyAlignment="1">
      <alignment horizontal="center" vertical="center" wrapText="1"/>
    </xf>
    <xf numFmtId="176" fontId="35" fillId="0" borderId="5" xfId="6" applyNumberFormat="1" applyBorder="1" applyAlignment="1" applyProtection="1">
      <alignment horizontal="center" vertical="center" wrapText="1"/>
      <protection locked="0"/>
    </xf>
    <xf numFmtId="176" fontId="35" fillId="8" borderId="87" xfId="6" applyNumberFormat="1" applyFill="1" applyBorder="1" applyAlignment="1" applyProtection="1">
      <alignment horizontal="center" vertical="center" wrapText="1"/>
      <protection locked="0"/>
    </xf>
    <xf numFmtId="0" fontId="35" fillId="0" borderId="14" xfId="6" applyNumberFormat="1" applyBorder="1" applyAlignment="1" applyProtection="1">
      <alignment vertical="center" wrapText="1"/>
      <protection locked="0"/>
    </xf>
    <xf numFmtId="0" fontId="35" fillId="0" borderId="3" xfId="6" applyNumberFormat="1" applyBorder="1" applyAlignment="1" applyProtection="1">
      <alignment vertical="center" wrapText="1"/>
      <protection locked="0"/>
    </xf>
    <xf numFmtId="0" fontId="35" fillId="0" borderId="11" xfId="6" applyNumberFormat="1" applyBorder="1" applyAlignment="1" applyProtection="1">
      <alignment vertical="center" wrapText="1"/>
      <protection locked="0"/>
    </xf>
    <xf numFmtId="0" fontId="35" fillId="0" borderId="62" xfId="6" applyNumberFormat="1" applyBorder="1" applyAlignment="1" applyProtection="1">
      <alignment vertical="center" wrapText="1"/>
      <protection locked="0"/>
    </xf>
    <xf numFmtId="0" fontId="35" fillId="0" borderId="3" xfId="6" applyNumberFormat="1" applyBorder="1" applyAlignment="1" applyProtection="1">
      <alignment horizontal="center" vertical="center" wrapText="1"/>
      <protection locked="0"/>
    </xf>
    <xf numFmtId="0" fontId="35" fillId="0" borderId="2" xfId="6" applyNumberFormat="1" applyBorder="1" applyAlignment="1" applyProtection="1">
      <alignment vertical="center" wrapText="1"/>
      <protection locked="0"/>
    </xf>
    <xf numFmtId="0" fontId="35" fillId="0" borderId="1" xfId="6" applyNumberFormat="1" applyBorder="1" applyAlignment="1" applyProtection="1">
      <alignment vertical="center" wrapText="1"/>
      <protection locked="0"/>
    </xf>
    <xf numFmtId="0" fontId="35" fillId="0" borderId="63" xfId="6" applyNumberFormat="1" applyBorder="1" applyAlignment="1" applyProtection="1">
      <alignment vertical="center" wrapText="1"/>
      <protection locked="0"/>
    </xf>
    <xf numFmtId="0" fontId="35" fillId="8" borderId="88" xfId="6" applyNumberFormat="1" applyFill="1" applyBorder="1" applyAlignment="1" applyProtection="1">
      <alignment horizontal="center" vertical="center" wrapText="1"/>
      <protection locked="0"/>
    </xf>
    <xf numFmtId="176" fontId="35" fillId="0" borderId="4" xfId="6" applyNumberFormat="1" applyBorder="1" applyAlignment="1" applyProtection="1">
      <alignment horizontal="center" vertical="center" wrapText="1"/>
      <protection locked="0"/>
    </xf>
    <xf numFmtId="176" fontId="35" fillId="0" borderId="87" xfId="6" applyNumberFormat="1" applyBorder="1" applyAlignment="1" applyProtection="1">
      <alignment horizontal="center" vertical="center" wrapText="1"/>
      <protection locked="0"/>
    </xf>
    <xf numFmtId="176" fontId="35" fillId="0" borderId="52" xfId="6" applyNumberFormat="1" applyBorder="1" applyAlignment="1" applyProtection="1">
      <alignment horizontal="center" vertical="center" wrapText="1"/>
      <protection locked="0"/>
    </xf>
    <xf numFmtId="176" fontId="35" fillId="0" borderId="51" xfId="6" applyNumberFormat="1" applyBorder="1" applyAlignment="1" applyProtection="1">
      <alignment horizontal="center" vertical="center" wrapText="1"/>
      <protection locked="0"/>
    </xf>
    <xf numFmtId="176" fontId="35" fillId="0" borderId="50" xfId="6" applyNumberFormat="1" applyBorder="1" applyAlignment="1" applyProtection="1">
      <alignment horizontal="center" vertical="center" wrapText="1"/>
      <protection locked="0"/>
    </xf>
    <xf numFmtId="176" fontId="35" fillId="0" borderId="71" xfId="6" applyNumberFormat="1" applyBorder="1" applyAlignment="1" applyProtection="1">
      <alignment horizontal="center" vertical="center" wrapText="1"/>
      <protection locked="0"/>
    </xf>
    <xf numFmtId="176" fontId="35" fillId="0" borderId="41" xfId="6" applyNumberFormat="1" applyBorder="1" applyAlignment="1" applyProtection="1">
      <alignment horizontal="center" vertical="center" wrapText="1"/>
      <protection locked="0"/>
    </xf>
    <xf numFmtId="176" fontId="35" fillId="0" borderId="91" xfId="6" applyNumberFormat="1" applyBorder="1" applyAlignment="1" applyProtection="1">
      <alignment horizontal="center" vertical="center" wrapText="1"/>
      <protection locked="0"/>
    </xf>
    <xf numFmtId="176" fontId="35" fillId="15" borderId="58" xfId="7" applyNumberFormat="1" applyFill="1" applyBorder="1" applyAlignment="1" applyProtection="1">
      <alignment horizontal="center" vertical="center" wrapText="1"/>
      <protection locked="0"/>
    </xf>
    <xf numFmtId="176" fontId="35" fillId="15" borderId="25" xfId="7" applyNumberFormat="1" applyFill="1" applyBorder="1" applyAlignment="1" applyProtection="1">
      <alignment horizontal="center" vertical="center" wrapText="1"/>
      <protection locked="0"/>
    </xf>
    <xf numFmtId="176" fontId="35" fillId="15" borderId="24" xfId="7" applyNumberFormat="1" applyFill="1" applyBorder="1" applyAlignment="1" applyProtection="1">
      <alignment horizontal="center" vertical="center" wrapText="1"/>
      <protection locked="0"/>
    </xf>
    <xf numFmtId="176" fontId="35" fillId="15" borderId="34" xfId="7" applyNumberFormat="1" applyFill="1" applyBorder="1" applyAlignment="1" applyProtection="1">
      <alignment horizontal="center" vertical="center" wrapText="1"/>
      <protection locked="0"/>
    </xf>
    <xf numFmtId="0" fontId="35" fillId="15" borderId="34" xfId="7" applyNumberFormat="1" applyFill="1" applyBorder="1" applyAlignment="1" applyProtection="1">
      <alignment horizontal="center" vertical="center" wrapText="1"/>
      <protection locked="0"/>
    </xf>
    <xf numFmtId="0" fontId="35" fillId="15" borderId="23" xfId="7" applyNumberFormat="1" applyFill="1" applyBorder="1" applyAlignment="1" applyProtection="1">
      <alignment horizontal="center" vertical="center" wrapText="1"/>
      <protection locked="0"/>
    </xf>
    <xf numFmtId="0" fontId="35" fillId="15" borderId="58" xfId="7" applyNumberFormat="1" applyFill="1" applyBorder="1" applyAlignment="1" applyProtection="1">
      <alignment horizontal="center" vertical="center" wrapText="1"/>
      <protection locked="0"/>
    </xf>
    <xf numFmtId="0" fontId="35" fillId="15" borderId="66" xfId="7" applyNumberFormat="1" applyFill="1" applyBorder="1" applyAlignment="1" applyProtection="1">
      <alignment horizontal="center" vertical="center" wrapText="1"/>
      <protection locked="0"/>
    </xf>
    <xf numFmtId="176" fontId="35" fillId="8" borderId="14" xfId="6" applyNumberFormat="1" applyFill="1" applyBorder="1" applyAlignment="1" applyProtection="1">
      <alignment horizontal="center" vertical="center" wrapText="1"/>
      <protection locked="0"/>
    </xf>
    <xf numFmtId="176" fontId="35" fillId="8" borderId="3" xfId="6" applyNumberFormat="1" applyFill="1" applyBorder="1" applyAlignment="1" applyProtection="1">
      <alignment horizontal="center" vertical="center" wrapText="1"/>
      <protection locked="0"/>
    </xf>
    <xf numFmtId="176" fontId="35" fillId="0" borderId="2" xfId="6" applyNumberFormat="1" applyBorder="1" applyAlignment="1" applyProtection="1">
      <alignment horizontal="center" vertical="center" wrapText="1"/>
      <protection locked="0"/>
    </xf>
    <xf numFmtId="176" fontId="35" fillId="0" borderId="89" xfId="6" applyNumberFormat="1" applyBorder="1" applyAlignment="1" applyProtection="1">
      <alignment horizontal="center" vertical="center" wrapText="1"/>
      <protection locked="0"/>
    </xf>
    <xf numFmtId="176" fontId="35" fillId="0" borderId="88" xfId="6" applyNumberFormat="1" applyBorder="1" applyAlignment="1" applyProtection="1">
      <alignment horizontal="center" vertical="center" wrapText="1"/>
      <protection locked="0"/>
    </xf>
    <xf numFmtId="176" fontId="35" fillId="8" borderId="127" xfId="6" applyNumberFormat="1" applyFill="1" applyBorder="1" applyAlignment="1" applyProtection="1">
      <alignment horizontal="center" vertical="center" wrapText="1"/>
      <protection locked="0"/>
    </xf>
    <xf numFmtId="176" fontId="35" fillId="8" borderId="126" xfId="6" applyNumberFormat="1" applyFill="1" applyBorder="1" applyAlignment="1" applyProtection="1">
      <alignment horizontal="center" vertical="center" wrapText="1"/>
      <protection locked="0"/>
    </xf>
    <xf numFmtId="176" fontId="35" fillId="0" borderId="22" xfId="6" applyNumberFormat="1" applyBorder="1" applyAlignment="1" applyProtection="1">
      <alignment horizontal="center" vertical="center" wrapText="1"/>
      <protection locked="0"/>
    </xf>
    <xf numFmtId="176" fontId="35" fillId="0" borderId="90" xfId="6" applyNumberFormat="1" applyBorder="1" applyAlignment="1" applyProtection="1">
      <alignment horizontal="center" vertical="center" wrapText="1"/>
      <protection locked="0"/>
    </xf>
    <xf numFmtId="176" fontId="35" fillId="8" borderId="62" xfId="6" applyNumberFormat="1" applyFill="1" applyBorder="1" applyAlignment="1" applyProtection="1">
      <alignment horizontal="center" vertical="center" wrapText="1"/>
      <protection locked="0"/>
    </xf>
    <xf numFmtId="176" fontId="35" fillId="8" borderId="11" xfId="6" applyNumberFormat="1" applyFill="1" applyBorder="1" applyAlignment="1" applyProtection="1">
      <alignment horizontal="center" vertical="center" wrapText="1"/>
      <protection locked="0"/>
    </xf>
    <xf numFmtId="176" fontId="35" fillId="8" borderId="2" xfId="6" applyNumberFormat="1" applyFill="1" applyBorder="1" applyAlignment="1" applyProtection="1">
      <alignment horizontal="center" vertical="center" wrapText="1"/>
      <protection locked="0"/>
    </xf>
    <xf numFmtId="176" fontId="35" fillId="8" borderId="89" xfId="6" applyNumberFormat="1" applyFill="1" applyBorder="1" applyAlignment="1" applyProtection="1">
      <alignment horizontal="center" vertical="center" wrapText="1"/>
      <protection locked="0"/>
    </xf>
    <xf numFmtId="0" fontId="35" fillId="0" borderId="21" xfId="6" applyNumberFormat="1" applyBorder="1">
      <alignment vertical="center"/>
    </xf>
    <xf numFmtId="176" fontId="35" fillId="8" borderId="37" xfId="6" applyNumberFormat="1" applyFill="1" applyBorder="1" applyAlignment="1" applyProtection="1">
      <alignment horizontal="center" vertical="center" wrapText="1"/>
      <protection locked="0"/>
    </xf>
    <xf numFmtId="176" fontId="35" fillId="8" borderId="6" xfId="6" applyNumberFormat="1" applyFill="1" applyBorder="1" applyAlignment="1" applyProtection="1">
      <alignment horizontal="center" vertical="center" wrapText="1"/>
      <protection locked="0"/>
    </xf>
    <xf numFmtId="176" fontId="35" fillId="8" borderId="61" xfId="6" applyNumberFormat="1" applyFill="1" applyBorder="1" applyAlignment="1" applyProtection="1">
      <alignment horizontal="center" vertical="center" wrapText="1"/>
      <protection locked="0"/>
    </xf>
    <xf numFmtId="176" fontId="35" fillId="8" borderId="57" xfId="6" applyNumberFormat="1" applyFill="1" applyBorder="1" applyAlignment="1" applyProtection="1">
      <alignment horizontal="center" vertical="center" wrapText="1"/>
      <protection locked="0"/>
    </xf>
    <xf numFmtId="176" fontId="35" fillId="8" borderId="5" xfId="6" applyNumberFormat="1" applyFill="1" applyBorder="1" applyAlignment="1" applyProtection="1">
      <alignment horizontal="center" vertical="center" wrapText="1"/>
      <protection locked="0"/>
    </xf>
    <xf numFmtId="176" fontId="35" fillId="0" borderId="37" xfId="6" applyNumberFormat="1" applyBorder="1" applyAlignment="1" applyProtection="1">
      <alignment horizontal="justify" vertical="center" wrapText="1"/>
      <protection locked="0"/>
    </xf>
    <xf numFmtId="176" fontId="35" fillId="0" borderId="6" xfId="6" applyNumberFormat="1" applyBorder="1" applyAlignment="1" applyProtection="1">
      <alignment horizontal="justify" vertical="center" wrapText="1"/>
      <protection locked="0"/>
    </xf>
    <xf numFmtId="176" fontId="35" fillId="0" borderId="14" xfId="6" applyNumberFormat="1" applyBorder="1" applyAlignment="1" applyProtection="1">
      <alignment horizontal="justify" vertical="center" wrapText="1"/>
      <protection locked="0"/>
    </xf>
    <xf numFmtId="176" fontId="35" fillId="0" borderId="3" xfId="6" applyNumberFormat="1" applyBorder="1" applyAlignment="1" applyProtection="1">
      <alignment horizontal="justify" vertical="center" wrapText="1"/>
      <protection locked="0"/>
    </xf>
    <xf numFmtId="0" fontId="35" fillId="15" borderId="19" xfId="7" applyNumberFormat="1" applyFill="1" applyBorder="1" applyAlignment="1" applyProtection="1">
      <alignment horizontal="center" vertical="center" wrapText="1"/>
      <protection locked="0"/>
    </xf>
    <xf numFmtId="176" fontId="35" fillId="15" borderId="18" xfId="7" applyNumberFormat="1" applyFill="1" applyBorder="1" applyAlignment="1" applyProtection="1">
      <alignment horizontal="center" vertical="center" wrapText="1"/>
      <protection locked="0"/>
    </xf>
    <xf numFmtId="176" fontId="35" fillId="15" borderId="56" xfId="7" applyNumberFormat="1" applyFill="1" applyBorder="1" applyAlignment="1" applyProtection="1">
      <alignment horizontal="center" vertical="center" wrapText="1"/>
      <protection locked="0"/>
    </xf>
    <xf numFmtId="176" fontId="35" fillId="15" borderId="55" xfId="7" applyNumberFormat="1" applyFill="1" applyBorder="1" applyAlignment="1" applyProtection="1">
      <alignment horizontal="center" vertical="center" wrapText="1"/>
      <protection locked="0"/>
    </xf>
    <xf numFmtId="176" fontId="35" fillId="15" borderId="19" xfId="7" applyNumberFormat="1" applyFill="1" applyBorder="1" applyAlignment="1" applyProtection="1">
      <alignment horizontal="center" vertical="center" wrapText="1"/>
      <protection locked="0"/>
    </xf>
    <xf numFmtId="0" fontId="35" fillId="15" borderId="55" xfId="7" applyNumberFormat="1" applyFill="1" applyBorder="1" applyAlignment="1" applyProtection="1">
      <alignment horizontal="center" vertical="center" wrapText="1"/>
      <protection locked="0"/>
    </xf>
    <xf numFmtId="0" fontId="35" fillId="15" borderId="20" xfId="7" applyNumberFormat="1" applyFill="1" applyBorder="1" applyAlignment="1" applyProtection="1">
      <alignment horizontal="center" vertical="center" wrapText="1"/>
      <protection locked="0"/>
    </xf>
    <xf numFmtId="0" fontId="35" fillId="15" borderId="39" xfId="7" applyNumberFormat="1" applyFill="1" applyBorder="1" applyAlignment="1" applyProtection="1">
      <alignment horizontal="center" vertical="center" wrapText="1"/>
      <protection locked="0"/>
    </xf>
    <xf numFmtId="0" fontId="35" fillId="5" borderId="21" xfId="6" applyNumberFormat="1" applyFill="1" applyBorder="1" applyAlignment="1">
      <alignment horizontal="center" vertical="center" wrapText="1"/>
    </xf>
    <xf numFmtId="176" fontId="35" fillId="0" borderId="130" xfId="6" applyNumberFormat="1" applyBorder="1" applyAlignment="1" applyProtection="1">
      <alignment horizontal="center" vertical="center" wrapText="1"/>
      <protection locked="0"/>
    </xf>
    <xf numFmtId="176" fontId="35" fillId="0" borderId="68" xfId="6" applyNumberFormat="1" applyBorder="1" applyAlignment="1" applyProtection="1">
      <alignment horizontal="center" vertical="center" wrapText="1"/>
      <protection locked="0"/>
    </xf>
    <xf numFmtId="176" fontId="35" fillId="0" borderId="36" xfId="6" applyNumberFormat="1" applyBorder="1" applyAlignment="1" applyProtection="1">
      <alignment horizontal="center" vertical="center" wrapText="1"/>
      <protection locked="0"/>
    </xf>
    <xf numFmtId="176" fontId="35" fillId="0" borderId="70" xfId="6" applyNumberFormat="1" applyBorder="1" applyAlignment="1" applyProtection="1">
      <alignment horizontal="center" vertical="center" wrapText="1"/>
      <protection locked="0"/>
    </xf>
    <xf numFmtId="176" fontId="35" fillId="0" borderId="67" xfId="6" applyNumberFormat="1" applyBorder="1" applyAlignment="1" applyProtection="1">
      <alignment horizontal="center" vertical="center" wrapText="1"/>
      <protection locked="0"/>
    </xf>
    <xf numFmtId="176" fontId="35" fillId="0" borderId="15" xfId="6" applyNumberFormat="1" applyBorder="1" applyAlignment="1" applyProtection="1">
      <alignment horizontal="center" vertical="center" wrapText="1"/>
      <protection locked="0"/>
    </xf>
    <xf numFmtId="0" fontId="35" fillId="16" borderId="68" xfId="6" applyNumberFormat="1" applyFill="1" applyBorder="1" applyAlignment="1">
      <alignment horizontal="center" vertical="center" wrapText="1"/>
    </xf>
    <xf numFmtId="0" fontId="35" fillId="16" borderId="36" xfId="6" applyNumberFormat="1" applyFill="1" applyBorder="1" applyAlignment="1">
      <alignment horizontal="center" vertical="center" wrapText="1"/>
    </xf>
    <xf numFmtId="0" fontId="35" fillId="16" borderId="70" xfId="6" applyNumberFormat="1" applyFill="1" applyBorder="1" applyAlignment="1">
      <alignment horizontal="center" vertical="center" wrapText="1"/>
    </xf>
    <xf numFmtId="0" fontId="35" fillId="16" borderId="67" xfId="6" applyNumberFormat="1" applyFill="1" applyBorder="1" applyAlignment="1">
      <alignment horizontal="center" vertical="center" wrapText="1"/>
    </xf>
    <xf numFmtId="0" fontId="35" fillId="16" borderId="55" xfId="6" applyNumberFormat="1" applyFill="1" applyBorder="1" applyAlignment="1">
      <alignment horizontal="center" vertical="center" wrapText="1"/>
    </xf>
    <xf numFmtId="0" fontId="35" fillId="16" borderId="19" xfId="6" applyNumberFormat="1" applyFill="1" applyBorder="1" applyAlignment="1">
      <alignment horizontal="center" vertical="center" wrapText="1"/>
    </xf>
    <xf numFmtId="0" fontId="35" fillId="0" borderId="0" xfId="6" applyNumberFormat="1" applyProtection="1">
      <alignment vertical="center"/>
      <protection locked="0"/>
    </xf>
    <xf numFmtId="0" fontId="35" fillId="10" borderId="74" xfId="6" applyNumberFormat="1" applyFill="1" applyBorder="1" applyAlignment="1" applyProtection="1">
      <alignment horizontal="center" vertical="center"/>
      <protection locked="0"/>
    </xf>
    <xf numFmtId="0" fontId="3" fillId="0" borderId="0" xfId="6" applyNumberFormat="1" applyFont="1" applyAlignment="1" applyProtection="1">
      <alignment horizontal="center" vertical="center"/>
      <protection locked="0"/>
    </xf>
    <xf numFmtId="0" fontId="7" fillId="0" borderId="0" xfId="6" applyNumberFormat="1" applyFont="1">
      <alignment vertical="center"/>
    </xf>
    <xf numFmtId="178" fontId="11" fillId="20" borderId="4" xfId="6" applyNumberFormat="1" applyFont="1" applyFill="1" applyBorder="1" applyAlignment="1">
      <alignment horizontal="center" vertical="center" shrinkToFit="1"/>
    </xf>
    <xf numFmtId="178" fontId="11" fillId="20" borderId="1" xfId="6" applyNumberFormat="1" applyFont="1" applyFill="1" applyBorder="1" applyAlignment="1">
      <alignment horizontal="center" vertical="center" shrinkToFit="1"/>
    </xf>
    <xf numFmtId="178" fontId="11" fillId="20" borderId="9" xfId="6" applyNumberFormat="1" applyFont="1" applyFill="1" applyBorder="1" applyAlignment="1">
      <alignment horizontal="center" vertical="center" shrinkToFit="1"/>
    </xf>
    <xf numFmtId="0" fontId="11" fillId="22" borderId="1" xfId="6" applyNumberFormat="1" applyFont="1" applyFill="1" applyBorder="1" applyAlignment="1">
      <alignment horizontal="center" vertical="center" wrapText="1"/>
    </xf>
    <xf numFmtId="0" fontId="11" fillId="22" borderId="9" xfId="6" applyNumberFormat="1" applyFont="1" applyFill="1" applyBorder="1" applyAlignment="1">
      <alignment horizontal="center" vertical="center" wrapText="1"/>
    </xf>
    <xf numFmtId="178" fontId="11" fillId="0" borderId="118" xfId="4" applyNumberFormat="1" applyFont="1" applyBorder="1" applyAlignment="1">
      <alignment horizontal="center" vertical="center"/>
    </xf>
    <xf numFmtId="178" fontId="11" fillId="0" borderId="131" xfId="4" applyNumberFormat="1" applyFont="1" applyBorder="1" applyAlignment="1">
      <alignment horizontal="center" vertical="center"/>
    </xf>
    <xf numFmtId="178" fontId="11" fillId="0" borderId="132" xfId="4" applyNumberFormat="1" applyFont="1" applyBorder="1" applyAlignment="1">
      <alignment horizontal="center" vertical="center"/>
    </xf>
    <xf numFmtId="178" fontId="11" fillId="0" borderId="104" xfId="4" applyNumberFormat="1" applyFont="1" applyBorder="1" applyAlignment="1">
      <alignment horizontal="center" vertical="center"/>
    </xf>
    <xf numFmtId="178" fontId="11" fillId="19" borderId="99" xfId="4" applyNumberFormat="1" applyFont="1" applyFill="1" applyBorder="1" applyAlignment="1">
      <alignment horizontal="center" vertical="center"/>
    </xf>
    <xf numFmtId="178" fontId="11" fillId="19" borderId="96" xfId="4" applyNumberFormat="1" applyFont="1" applyFill="1" applyBorder="1" applyAlignment="1">
      <alignment horizontal="center" vertical="center"/>
    </xf>
    <xf numFmtId="178" fontId="11" fillId="0" borderId="133" xfId="4" applyNumberFormat="1" applyFont="1" applyBorder="1" applyAlignment="1">
      <alignment horizontal="center" vertical="center"/>
    </xf>
    <xf numFmtId="178" fontId="11" fillId="0" borderId="134" xfId="4" applyNumberFormat="1" applyFont="1" applyBorder="1" applyAlignment="1">
      <alignment horizontal="center" vertical="center"/>
    </xf>
    <xf numFmtId="178" fontId="11" fillId="0" borderId="135" xfId="1" applyNumberFormat="1" applyFont="1" applyBorder="1" applyAlignment="1">
      <alignment horizontal="center" vertical="center"/>
    </xf>
    <xf numFmtId="178" fontId="11" fillId="0" borderId="135" xfId="6" applyNumberFormat="1" applyFont="1" applyBorder="1" applyAlignment="1">
      <alignment horizontal="center" vertical="center"/>
    </xf>
    <xf numFmtId="178" fontId="11" fillId="0" borderId="136" xfId="4" applyNumberFormat="1" applyFont="1" applyBorder="1" applyAlignment="1">
      <alignment horizontal="center" vertical="center"/>
    </xf>
    <xf numFmtId="178" fontId="11" fillId="0" borderId="137" xfId="4" applyNumberFormat="1" applyFont="1" applyBorder="1" applyAlignment="1">
      <alignment horizontal="center" vertical="center"/>
    </xf>
    <xf numFmtId="178" fontId="11" fillId="0" borderId="118" xfId="4" applyNumberFormat="1" applyFont="1" applyBorder="1">
      <alignment vertical="center"/>
    </xf>
    <xf numFmtId="178" fontId="11" fillId="0" borderId="131" xfId="4" applyNumberFormat="1" applyFont="1" applyBorder="1">
      <alignment vertical="center"/>
    </xf>
    <xf numFmtId="178" fontId="11" fillId="0" borderId="132" xfId="4" applyNumberFormat="1" applyFont="1" applyBorder="1">
      <alignment vertical="center"/>
    </xf>
    <xf numFmtId="178" fontId="11" fillId="0" borderId="104" xfId="4" applyNumberFormat="1" applyFont="1" applyBorder="1">
      <alignment vertical="center"/>
    </xf>
    <xf numFmtId="178" fontId="11" fillId="19" borderId="99" xfId="4" applyNumberFormat="1" applyFont="1" applyFill="1" applyBorder="1">
      <alignment vertical="center"/>
    </xf>
    <xf numFmtId="178" fontId="11" fillId="19" borderId="96" xfId="4" applyNumberFormat="1" applyFont="1" applyFill="1" applyBorder="1">
      <alignment vertical="center"/>
    </xf>
    <xf numFmtId="178" fontId="11" fillId="0" borderId="133" xfId="4" applyNumberFormat="1" applyFont="1" applyBorder="1">
      <alignment vertical="center"/>
    </xf>
    <xf numFmtId="178" fontId="11" fillId="0" borderId="134" xfId="4" applyNumberFormat="1" applyFont="1" applyBorder="1">
      <alignment vertical="center"/>
    </xf>
    <xf numFmtId="178" fontId="11" fillId="0" borderId="136" xfId="4" applyNumberFormat="1" applyFont="1" applyBorder="1">
      <alignment vertical="center"/>
    </xf>
    <xf numFmtId="178" fontId="11" fillId="0" borderId="137" xfId="4" applyNumberFormat="1" applyFont="1" applyBorder="1">
      <alignment vertical="center"/>
    </xf>
    <xf numFmtId="178" fontId="11" fillId="19" borderId="109" xfId="4" applyNumberFormat="1" applyFont="1" applyFill="1" applyBorder="1">
      <alignment vertical="center"/>
    </xf>
    <xf numFmtId="178" fontId="11" fillId="19" borderId="110" xfId="4" applyNumberFormat="1" applyFont="1" applyFill="1" applyBorder="1">
      <alignment vertical="center"/>
    </xf>
    <xf numFmtId="178" fontId="11" fillId="0" borderId="138" xfId="4" applyNumberFormat="1" applyFont="1" applyBorder="1">
      <alignment vertical="center"/>
    </xf>
    <xf numFmtId="178" fontId="11" fillId="0" borderId="139" xfId="4" applyNumberFormat="1" applyFont="1" applyBorder="1">
      <alignment vertical="center"/>
    </xf>
    <xf numFmtId="178" fontId="11" fillId="0" borderId="140" xfId="4" applyNumberFormat="1" applyFont="1" applyBorder="1">
      <alignment vertical="center"/>
    </xf>
    <xf numFmtId="178" fontId="11" fillId="19" borderId="141" xfId="4" applyNumberFormat="1" applyFont="1" applyFill="1" applyBorder="1">
      <alignment vertical="center"/>
    </xf>
    <xf numFmtId="178" fontId="11" fillId="19" borderId="142" xfId="4" applyNumberFormat="1" applyFont="1" applyFill="1" applyBorder="1">
      <alignment vertical="center"/>
    </xf>
    <xf numFmtId="0" fontId="35" fillId="10" borderId="72" xfId="6" applyNumberFormat="1" applyFill="1" applyBorder="1" applyAlignment="1" applyProtection="1">
      <alignment vertical="center" wrapText="1"/>
      <protection locked="0"/>
    </xf>
    <xf numFmtId="0" fontId="35" fillId="10" borderId="72" xfId="1" applyNumberFormat="1" applyFill="1" applyBorder="1" applyProtection="1">
      <alignment vertical="center"/>
      <protection locked="0"/>
    </xf>
    <xf numFmtId="178" fontId="11" fillId="20" borderId="6" xfId="6" applyNumberFormat="1" applyFont="1" applyFill="1" applyBorder="1" applyAlignment="1">
      <alignment horizontal="center" vertical="center" shrinkToFit="1"/>
    </xf>
    <xf numFmtId="178" fontId="11" fillId="20" borderId="5" xfId="6" applyNumberFormat="1" applyFont="1" applyFill="1" applyBorder="1" applyAlignment="1">
      <alignment horizontal="center" vertical="center" shrinkToFit="1"/>
    </xf>
    <xf numFmtId="178" fontId="11" fillId="20" borderId="37" xfId="6" applyNumberFormat="1" applyFont="1" applyFill="1" applyBorder="1" applyAlignment="1">
      <alignment horizontal="center" vertical="center" shrinkToFit="1"/>
    </xf>
    <xf numFmtId="0" fontId="11" fillId="22" borderId="5" xfId="6" applyNumberFormat="1" applyFont="1" applyFill="1" applyBorder="1" applyAlignment="1">
      <alignment horizontal="center" vertical="center" wrapText="1"/>
    </xf>
    <xf numFmtId="0" fontId="11" fillId="22" borderId="37" xfId="6" applyNumberFormat="1" applyFont="1" applyFill="1" applyBorder="1" applyAlignment="1">
      <alignment horizontal="center" vertical="center" wrapText="1"/>
    </xf>
    <xf numFmtId="178" fontId="11" fillId="0" borderId="143" xfId="6" applyNumberFormat="1" applyFont="1" applyBorder="1" applyAlignment="1">
      <alignment horizontal="center" vertical="center"/>
    </xf>
    <xf numFmtId="178" fontId="11" fillId="20" borderId="3" xfId="6" applyNumberFormat="1" applyFont="1" applyFill="1" applyBorder="1" applyAlignment="1">
      <alignment horizontal="center" vertical="center" shrinkToFit="1"/>
    </xf>
    <xf numFmtId="178" fontId="11" fillId="20" borderId="2" xfId="6" applyNumberFormat="1" applyFont="1" applyFill="1" applyBorder="1" applyAlignment="1">
      <alignment horizontal="center" vertical="center" shrinkToFit="1"/>
    </xf>
    <xf numFmtId="178" fontId="11" fillId="20" borderId="14" xfId="6" applyNumberFormat="1" applyFont="1" applyFill="1" applyBorder="1" applyAlignment="1">
      <alignment horizontal="center" vertical="center" shrinkToFit="1"/>
    </xf>
    <xf numFmtId="0" fontId="11" fillId="22" borderId="2" xfId="6" applyNumberFormat="1" applyFont="1" applyFill="1" applyBorder="1" applyAlignment="1">
      <alignment horizontal="center" vertical="center" wrapText="1"/>
    </xf>
    <xf numFmtId="0" fontId="11" fillId="22" borderId="14" xfId="6" applyNumberFormat="1" applyFont="1" applyFill="1" applyBorder="1" applyAlignment="1">
      <alignment horizontal="center" vertical="center" wrapText="1"/>
    </xf>
    <xf numFmtId="178" fontId="11" fillId="0" borderId="144" xfId="6" applyNumberFormat="1" applyFont="1" applyBorder="1" applyAlignment="1">
      <alignment horizontal="center" vertical="center"/>
    </xf>
    <xf numFmtId="178" fontId="12" fillId="19" borderId="141" xfId="4" applyNumberFormat="1" applyFont="1" applyFill="1" applyBorder="1" applyAlignment="1">
      <alignment horizontal="center" vertical="center" shrinkToFit="1"/>
    </xf>
    <xf numFmtId="178" fontId="12" fillId="19" borderId="145" xfId="4" applyNumberFormat="1" applyFont="1" applyFill="1" applyBorder="1" applyAlignment="1">
      <alignment horizontal="center" vertical="center" shrinkToFit="1"/>
    </xf>
    <xf numFmtId="178" fontId="12" fillId="19" borderId="146" xfId="4" applyNumberFormat="1" applyFont="1" applyFill="1" applyBorder="1" applyAlignment="1">
      <alignment horizontal="center" vertical="center" shrinkToFit="1"/>
    </xf>
    <xf numFmtId="178" fontId="12" fillId="19" borderId="142" xfId="4" applyNumberFormat="1" applyFont="1" applyFill="1" applyBorder="1" applyAlignment="1">
      <alignment horizontal="center" vertical="center" shrinkToFit="1"/>
    </xf>
    <xf numFmtId="178" fontId="12" fillId="19" borderId="99" xfId="4" applyNumberFormat="1" applyFont="1" applyFill="1" applyBorder="1" applyAlignment="1">
      <alignment horizontal="center" vertical="center"/>
    </xf>
    <xf numFmtId="178" fontId="12" fillId="19" borderId="96" xfId="4" applyNumberFormat="1" applyFont="1" applyFill="1" applyBorder="1" applyAlignment="1">
      <alignment horizontal="center" vertical="center"/>
    </xf>
    <xf numFmtId="178" fontId="12" fillId="19" borderId="109" xfId="4" applyNumberFormat="1" applyFont="1" applyFill="1" applyBorder="1" applyAlignment="1">
      <alignment horizontal="center" vertical="center"/>
    </xf>
    <xf numFmtId="178" fontId="12" fillId="19" borderId="110" xfId="4" applyNumberFormat="1" applyFont="1" applyFill="1" applyBorder="1" applyAlignment="1">
      <alignment horizontal="center" vertical="center"/>
    </xf>
    <xf numFmtId="178" fontId="12" fillId="19" borderId="141" xfId="4" applyNumberFormat="1" applyFont="1" applyFill="1" applyBorder="1" applyAlignment="1">
      <alignment horizontal="center" vertical="center"/>
    </xf>
    <xf numFmtId="178" fontId="12" fillId="19" borderId="142" xfId="4" applyNumberFormat="1" applyFont="1" applyFill="1" applyBorder="1" applyAlignment="1">
      <alignment horizontal="center" vertical="center"/>
    </xf>
    <xf numFmtId="0" fontId="35" fillId="8" borderId="87" xfId="1" applyNumberFormat="1" applyFill="1" applyBorder="1" applyAlignment="1" applyProtection="1">
      <alignment horizontal="center" vertical="center" wrapText="1"/>
      <protection locked="0"/>
    </xf>
    <xf numFmtId="0" fontId="35" fillId="8" borderId="61" xfId="1" applyNumberFormat="1" applyFill="1" applyBorder="1" applyAlignment="1" applyProtection="1">
      <alignment vertical="center" wrapText="1"/>
      <protection locked="0"/>
    </xf>
    <xf numFmtId="0" fontId="35" fillId="8" borderId="5" xfId="1" applyNumberFormat="1" applyFill="1" applyBorder="1" applyAlignment="1" applyProtection="1">
      <alignment vertical="center" wrapText="1"/>
      <protection locked="0"/>
    </xf>
    <xf numFmtId="0" fontId="35" fillId="8" borderId="62" xfId="1" applyNumberFormat="1" applyFill="1" applyBorder="1" applyAlignment="1" applyProtection="1">
      <alignment vertical="center" wrapText="1"/>
      <protection locked="0"/>
    </xf>
    <xf numFmtId="0" fontId="35" fillId="8" borderId="2" xfId="1" applyNumberFormat="1" applyFill="1" applyBorder="1" applyAlignment="1" applyProtection="1">
      <alignment vertical="center" wrapText="1"/>
      <protection locked="0"/>
    </xf>
    <xf numFmtId="0" fontId="35" fillId="0" borderId="3" xfId="1" applyNumberFormat="1" applyBorder="1" applyAlignment="1" applyProtection="1">
      <alignment horizontal="center" vertical="center" wrapText="1"/>
      <protection locked="0"/>
    </xf>
    <xf numFmtId="0" fontId="35" fillId="8" borderId="11" xfId="1" applyNumberFormat="1" applyFill="1" applyBorder="1" applyAlignment="1">
      <alignment horizontal="center" vertical="center" wrapText="1"/>
    </xf>
    <xf numFmtId="0" fontId="35" fillId="18" borderId="70" xfId="1" applyNumberFormat="1" applyFill="1" applyBorder="1" applyAlignment="1">
      <alignment horizontal="center" vertical="center" wrapText="1"/>
    </xf>
    <xf numFmtId="0" fontId="2" fillId="8" borderId="0" xfId="3" applyNumberFormat="1" applyFill="1">
      <alignment vertical="center"/>
    </xf>
    <xf numFmtId="176" fontId="35" fillId="7" borderId="39" xfId="2" applyNumberFormat="1" applyFill="1" applyBorder="1" applyAlignment="1" applyProtection="1">
      <alignment horizontal="center" vertical="center" wrapText="1"/>
      <protection locked="0"/>
    </xf>
    <xf numFmtId="0" fontId="35" fillId="7" borderId="42" xfId="2" applyNumberFormat="1" applyFill="1" applyBorder="1" applyAlignment="1" applyProtection="1">
      <alignment horizontal="center" vertical="center" wrapText="1"/>
      <protection locked="0"/>
    </xf>
    <xf numFmtId="176" fontId="35" fillId="15" borderId="147" xfId="2" applyNumberFormat="1" applyFill="1" applyBorder="1" applyAlignment="1" applyProtection="1">
      <alignment horizontal="center" vertical="center" wrapText="1"/>
      <protection locked="0"/>
    </xf>
    <xf numFmtId="0" fontId="35" fillId="15" borderId="42" xfId="2" applyNumberFormat="1" applyFill="1" applyBorder="1" applyAlignment="1" applyProtection="1">
      <alignment horizontal="center" vertical="center" wrapText="1"/>
      <protection locked="0"/>
    </xf>
    <xf numFmtId="176" fontId="35" fillId="12" borderId="39" xfId="2" applyNumberFormat="1" applyFill="1" applyBorder="1" applyAlignment="1" applyProtection="1">
      <alignment horizontal="center" vertical="center" wrapText="1"/>
      <protection locked="0"/>
    </xf>
    <xf numFmtId="0" fontId="35" fillId="12" borderId="72" xfId="2" applyNumberFormat="1" applyFill="1" applyBorder="1" applyAlignment="1" applyProtection="1">
      <alignment horizontal="center" vertical="center" wrapText="1"/>
      <protection locked="0"/>
    </xf>
    <xf numFmtId="176" fontId="35" fillId="13" borderId="66" xfId="1" applyNumberFormat="1" applyFill="1" applyBorder="1" applyAlignment="1">
      <alignment horizontal="center" vertical="center" wrapText="1"/>
    </xf>
    <xf numFmtId="0" fontId="35" fillId="13" borderId="72" xfId="1" applyNumberFormat="1" applyFill="1" applyBorder="1" applyAlignment="1">
      <alignment horizontal="center" vertical="center" wrapText="1"/>
    </xf>
    <xf numFmtId="0" fontId="35" fillId="15" borderId="72" xfId="7" applyNumberFormat="1" applyFill="1" applyBorder="1" applyAlignment="1" applyProtection="1">
      <alignment horizontal="center" vertical="center" wrapText="1"/>
      <protection locked="0"/>
    </xf>
    <xf numFmtId="176" fontId="35" fillId="15" borderId="66" xfId="7" applyNumberFormat="1" applyFill="1" applyBorder="1" applyAlignment="1" applyProtection="1">
      <alignment horizontal="center" vertical="center" wrapText="1"/>
      <protection locked="0"/>
    </xf>
    <xf numFmtId="176" fontId="35" fillId="25" borderId="66" xfId="7" applyNumberFormat="1" applyFill="1" applyBorder="1" applyAlignment="1" applyProtection="1">
      <alignment horizontal="center" vertical="center" wrapText="1"/>
      <protection locked="0"/>
    </xf>
    <xf numFmtId="0" fontId="35" fillId="25" borderId="72" xfId="7" applyNumberFormat="1" applyFill="1" applyBorder="1" applyAlignment="1" applyProtection="1">
      <alignment horizontal="center" vertical="center" wrapText="1"/>
      <protection locked="0"/>
    </xf>
    <xf numFmtId="176" fontId="35" fillId="24" borderId="66" xfId="6" applyNumberFormat="1" applyFill="1" applyBorder="1" applyAlignment="1">
      <alignment horizontal="center" vertical="center" wrapText="1"/>
    </xf>
    <xf numFmtId="0" fontId="35" fillId="24" borderId="72" xfId="6" applyNumberFormat="1" applyFill="1" applyBorder="1" applyAlignment="1">
      <alignment horizontal="center" vertical="center" wrapText="1"/>
    </xf>
    <xf numFmtId="0" fontId="35" fillId="7" borderId="72" xfId="2" applyNumberFormat="1" applyFill="1" applyBorder="1" applyAlignment="1" applyProtection="1">
      <alignment horizontal="center" vertical="center" wrapText="1"/>
      <protection locked="0"/>
    </xf>
    <xf numFmtId="176" fontId="35" fillId="7" borderId="66" xfId="2" applyNumberFormat="1" applyFill="1" applyBorder="1" applyAlignment="1" applyProtection="1">
      <alignment horizontal="center" vertical="center" wrapText="1"/>
      <protection locked="0"/>
    </xf>
    <xf numFmtId="176" fontId="35" fillId="9" borderId="66" xfId="1" applyNumberFormat="1" applyFill="1" applyBorder="1" applyAlignment="1">
      <alignment horizontal="center" vertical="center" wrapText="1"/>
    </xf>
    <xf numFmtId="0" fontId="35" fillId="9" borderId="72" xfId="1" applyNumberFormat="1" applyFill="1" applyBorder="1" applyAlignment="1">
      <alignment horizontal="center" vertical="center" wrapText="1"/>
    </xf>
    <xf numFmtId="0" fontId="35" fillId="8" borderId="57" xfId="1" applyNumberFormat="1" applyFill="1" applyBorder="1" applyAlignment="1">
      <alignment horizontal="center" vertical="center" wrapText="1"/>
    </xf>
    <xf numFmtId="177" fontId="35" fillId="5" borderId="87" xfId="1" applyNumberFormat="1" applyFill="1" applyBorder="1" applyAlignment="1">
      <alignment horizontal="center" vertical="center" wrapText="1"/>
    </xf>
    <xf numFmtId="0" fontId="35" fillId="8" borderId="10" xfId="1" applyNumberFormat="1" applyFill="1" applyBorder="1" applyAlignment="1">
      <alignment horizontal="center" vertical="center" wrapText="1"/>
    </xf>
    <xf numFmtId="177" fontId="35" fillId="5" borderId="88" xfId="1" applyNumberFormat="1" applyFill="1" applyBorder="1" applyAlignment="1">
      <alignment horizontal="center" vertical="center" wrapText="1"/>
    </xf>
    <xf numFmtId="177" fontId="35" fillId="17" borderId="34" xfId="1" applyNumberFormat="1" applyFill="1" applyBorder="1" applyAlignment="1">
      <alignment horizontal="center" vertical="center" wrapText="1"/>
    </xf>
    <xf numFmtId="0" fontId="35" fillId="17" borderId="66" xfId="1" applyNumberFormat="1" applyFill="1" applyBorder="1" applyAlignment="1">
      <alignment horizontal="center" vertical="center" shrinkToFit="1"/>
    </xf>
    <xf numFmtId="0" fontId="35" fillId="8" borderId="35" xfId="1" applyNumberFormat="1" applyFill="1" applyBorder="1" applyAlignment="1">
      <alignment horizontal="center" vertical="center" wrapText="1"/>
    </xf>
    <xf numFmtId="177" fontId="35" fillId="5" borderId="148" xfId="1" applyNumberFormat="1" applyFill="1" applyBorder="1" applyAlignment="1">
      <alignment horizontal="center" vertical="center" wrapText="1"/>
    </xf>
    <xf numFmtId="0" fontId="35" fillId="15" borderId="149" xfId="2" applyNumberFormat="1" applyFill="1" applyBorder="1" applyAlignment="1" applyProtection="1">
      <alignment horizontal="center" vertical="center" wrapText="1"/>
      <protection locked="0"/>
    </xf>
    <xf numFmtId="0" fontId="35" fillId="13" borderId="58" xfId="1" applyNumberFormat="1" applyFill="1" applyBorder="1" applyAlignment="1">
      <alignment horizontal="center" vertical="center" wrapText="1"/>
    </xf>
    <xf numFmtId="176" fontId="15" fillId="0" borderId="1" xfId="1" applyNumberFormat="1" applyFont="1" applyBorder="1" applyAlignment="1" applyProtection="1">
      <alignment horizontal="center" vertical="center" wrapText="1"/>
      <protection locked="0"/>
    </xf>
    <xf numFmtId="0" fontId="35" fillId="8" borderId="150" xfId="1" applyNumberFormat="1" applyFill="1" applyBorder="1" applyAlignment="1" applyProtection="1">
      <alignment horizontal="center" vertical="center" wrapText="1"/>
      <protection locked="0"/>
    </xf>
    <xf numFmtId="0" fontId="35" fillId="8" borderId="151" xfId="1" applyNumberFormat="1" applyFill="1" applyBorder="1" applyAlignment="1" applyProtection="1">
      <alignment horizontal="center" vertical="center" wrapText="1"/>
      <protection locked="0"/>
    </xf>
    <xf numFmtId="176" fontId="35" fillId="8" borderId="48" xfId="1" applyNumberFormat="1" applyFill="1" applyBorder="1" applyAlignment="1" applyProtection="1">
      <alignment horizontal="center" vertical="center" wrapText="1"/>
      <protection locked="0"/>
    </xf>
    <xf numFmtId="176" fontId="35" fillId="8" borderId="26" xfId="1" applyNumberFormat="1" applyFill="1" applyBorder="1" applyAlignment="1" applyProtection="1">
      <alignment vertical="center" wrapText="1"/>
      <protection locked="0"/>
    </xf>
    <xf numFmtId="176" fontId="35" fillId="8" borderId="30" xfId="1" applyNumberFormat="1" applyFill="1" applyBorder="1" applyAlignment="1">
      <alignment vertical="center" wrapText="1"/>
    </xf>
    <xf numFmtId="176" fontId="35" fillId="8" borderId="45" xfId="1" applyNumberFormat="1" applyFill="1" applyBorder="1" applyAlignment="1" applyProtection="1">
      <alignment horizontal="center" vertical="center" wrapText="1"/>
      <protection locked="0"/>
    </xf>
    <xf numFmtId="176" fontId="35" fillId="8" borderId="44" xfId="1" applyNumberFormat="1" applyFill="1" applyBorder="1" applyAlignment="1" applyProtection="1">
      <alignment horizontal="center" vertical="center" wrapText="1"/>
      <protection locked="0"/>
    </xf>
    <xf numFmtId="176" fontId="35" fillId="8" borderId="30" xfId="1" applyNumberFormat="1" applyFill="1" applyBorder="1" applyAlignment="1" applyProtection="1">
      <alignment horizontal="center" vertical="center" wrapText="1"/>
      <protection locked="0"/>
    </xf>
    <xf numFmtId="176" fontId="15" fillId="8" borderId="31" xfId="1" applyNumberFormat="1" applyFont="1" applyFill="1" applyBorder="1" applyAlignment="1" applyProtection="1">
      <alignment horizontal="center" vertical="center" wrapText="1"/>
      <protection locked="0"/>
    </xf>
    <xf numFmtId="176" fontId="15" fillId="8" borderId="59" xfId="1" applyNumberFormat="1" applyFont="1" applyFill="1" applyBorder="1" applyAlignment="1" applyProtection="1">
      <alignment horizontal="center" vertical="center" wrapText="1"/>
      <protection locked="0"/>
    </xf>
    <xf numFmtId="0" fontId="16" fillId="20" borderId="112" xfId="4" applyNumberFormat="1" applyFont="1" applyFill="1" applyBorder="1" applyAlignment="1">
      <alignment horizontal="center" vertical="center" shrinkToFit="1"/>
    </xf>
    <xf numFmtId="0" fontId="16" fillId="20" borderId="106" xfId="4" applyNumberFormat="1" applyFont="1" applyFill="1" applyBorder="1" applyAlignment="1">
      <alignment horizontal="center" vertical="center" shrinkToFit="1"/>
    </xf>
    <xf numFmtId="0" fontId="35" fillId="6" borderId="19" xfId="1" applyNumberFormat="1" applyFill="1" applyBorder="1" applyAlignment="1">
      <alignment horizontal="center" vertical="center" wrapText="1"/>
    </xf>
    <xf numFmtId="176" fontId="35" fillId="8" borderId="152" xfId="1" applyNumberFormat="1" applyFill="1" applyBorder="1" applyAlignment="1" applyProtection="1">
      <alignment horizontal="center" vertical="center" wrapText="1"/>
      <protection locked="0"/>
    </xf>
    <xf numFmtId="176" fontId="35" fillId="0" borderId="69" xfId="1" applyNumberFormat="1" applyBorder="1" applyAlignment="1" applyProtection="1">
      <alignment horizontal="center" vertical="center" wrapText="1"/>
      <protection locked="0"/>
    </xf>
    <xf numFmtId="0" fontId="35" fillId="15" borderId="85" xfId="2" applyNumberFormat="1" applyFill="1" applyBorder="1" applyAlignment="1" applyProtection="1">
      <alignment horizontal="center" vertical="center" wrapText="1"/>
      <protection locked="0"/>
    </xf>
    <xf numFmtId="176" fontId="35" fillId="8" borderId="92" xfId="1" applyNumberFormat="1" applyFill="1" applyBorder="1" applyAlignment="1" applyProtection="1">
      <alignment horizontal="center" vertical="center" wrapText="1"/>
      <protection locked="0"/>
    </xf>
    <xf numFmtId="176" fontId="35" fillId="8" borderId="93" xfId="1" applyNumberFormat="1" applyFill="1" applyBorder="1" applyAlignment="1" applyProtection="1">
      <alignment horizontal="center" vertical="center" wrapText="1"/>
      <protection locked="0"/>
    </xf>
    <xf numFmtId="176" fontId="35" fillId="8" borderId="91" xfId="1" applyNumberFormat="1" applyFill="1" applyBorder="1" applyAlignment="1" applyProtection="1">
      <alignment horizontal="center" vertical="center" wrapText="1"/>
      <protection locked="0"/>
    </xf>
    <xf numFmtId="176" fontId="35" fillId="8" borderId="153" xfId="1" applyNumberFormat="1" applyFill="1" applyBorder="1" applyAlignment="1" applyProtection="1">
      <alignment horizontal="center" vertical="center" wrapText="1"/>
      <protection locked="0"/>
    </xf>
    <xf numFmtId="176" fontId="35" fillId="8" borderId="90" xfId="1" applyNumberFormat="1" applyFill="1" applyBorder="1" applyAlignment="1" applyProtection="1">
      <alignment horizontal="center" vertical="center" wrapText="1"/>
      <protection locked="0"/>
    </xf>
    <xf numFmtId="176" fontId="35" fillId="8" borderId="66" xfId="1" applyNumberFormat="1" applyFill="1" applyBorder="1" applyAlignment="1" applyProtection="1">
      <alignment horizontal="center" vertical="center" wrapText="1"/>
      <protection locked="0"/>
    </xf>
    <xf numFmtId="0" fontId="35" fillId="12" borderId="39" xfId="2" applyNumberFormat="1" applyFill="1" applyBorder="1" applyAlignment="1" applyProtection="1">
      <alignment horizontal="center" vertical="center" wrapText="1"/>
      <protection locked="0"/>
    </xf>
    <xf numFmtId="0" fontId="35" fillId="12" borderId="19" xfId="2" applyNumberFormat="1" applyFill="1" applyBorder="1" applyAlignment="1" applyProtection="1">
      <alignment horizontal="center" vertical="center" wrapText="1"/>
      <protection locked="0"/>
    </xf>
    <xf numFmtId="0" fontId="35" fillId="13" borderId="66" xfId="1" applyNumberForma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shrinkToFit="1"/>
    </xf>
    <xf numFmtId="0" fontId="11" fillId="26" borderId="106" xfId="4" applyNumberFormat="1" applyFont="1" applyFill="1" applyBorder="1" applyAlignment="1">
      <alignment horizontal="center" vertical="center" shrinkToFit="1"/>
    </xf>
    <xf numFmtId="0" fontId="11" fillId="26" borderId="105" xfId="4" applyNumberFormat="1" applyFont="1" applyFill="1" applyBorder="1" applyAlignment="1">
      <alignment horizontal="center" vertical="center" shrinkToFit="1"/>
    </xf>
    <xf numFmtId="0" fontId="11" fillId="26" borderId="112" xfId="4" applyNumberFormat="1" applyFont="1" applyFill="1" applyBorder="1" applyAlignment="1">
      <alignment horizontal="center" vertical="center" shrinkToFit="1"/>
    </xf>
    <xf numFmtId="0" fontId="16" fillId="27" borderId="111" xfId="4" applyNumberFormat="1" applyFont="1" applyFill="1" applyBorder="1" applyAlignment="1">
      <alignment horizontal="center" vertical="center" shrinkToFit="1"/>
    </xf>
    <xf numFmtId="0" fontId="16" fillId="26" borderId="112" xfId="4" applyNumberFormat="1" applyFont="1" applyFill="1" applyBorder="1" applyAlignment="1">
      <alignment horizontal="center" vertical="center" shrinkToFit="1"/>
    </xf>
    <xf numFmtId="0" fontId="16" fillId="26" borderId="106" xfId="4" applyNumberFormat="1" applyFont="1" applyFill="1" applyBorder="1" applyAlignment="1">
      <alignment horizontal="center" vertical="center" shrinkToFit="1"/>
    </xf>
    <xf numFmtId="178" fontId="12" fillId="19" borderId="154" xfId="4" applyNumberFormat="1" applyFont="1" applyFill="1" applyBorder="1" applyAlignment="1">
      <alignment horizontal="center" vertical="center" shrinkToFit="1"/>
    </xf>
    <xf numFmtId="0" fontId="2" fillId="0" borderId="126" xfId="5" applyNumberFormat="1" applyFont="1" applyBorder="1" applyAlignment="1">
      <alignment horizontal="center" vertical="center" shrinkToFit="1"/>
    </xf>
    <xf numFmtId="0" fontId="2" fillId="0" borderId="127" xfId="5" applyNumberFormat="1" applyFont="1" applyBorder="1" applyAlignment="1">
      <alignment horizontal="center" vertical="center" shrinkToFit="1"/>
    </xf>
    <xf numFmtId="0" fontId="2" fillId="0" borderId="4" xfId="5" applyNumberFormat="1" applyFont="1" applyBorder="1" applyAlignment="1">
      <alignment horizontal="center" vertical="center" shrinkToFit="1"/>
    </xf>
    <xf numFmtId="0" fontId="2" fillId="0" borderId="9" xfId="5" applyNumberFormat="1" applyFont="1" applyBorder="1" applyAlignment="1">
      <alignment horizontal="center" vertical="center" shrinkToFit="1"/>
    </xf>
    <xf numFmtId="0" fontId="2" fillId="0" borderId="36" xfId="5" applyNumberFormat="1" applyFont="1" applyBorder="1" applyAlignment="1">
      <alignment horizontal="center" vertical="center" shrinkToFit="1"/>
    </xf>
    <xf numFmtId="0" fontId="2" fillId="0" borderId="6" xfId="5" applyNumberFormat="1" applyFont="1" applyBorder="1" applyAlignment="1">
      <alignment horizontal="center" vertical="center" shrinkToFit="1"/>
    </xf>
    <xf numFmtId="0" fontId="2" fillId="0" borderId="37" xfId="5" applyNumberFormat="1" applyFont="1" applyBorder="1" applyAlignment="1">
      <alignment horizontal="center" vertical="center" shrinkToFit="1"/>
    </xf>
    <xf numFmtId="0" fontId="2" fillId="0" borderId="3" xfId="5" applyNumberFormat="1" applyFont="1" applyBorder="1" applyAlignment="1">
      <alignment horizontal="center" vertical="center" shrinkToFit="1"/>
    </xf>
    <xf numFmtId="0" fontId="2" fillId="0" borderId="14" xfId="5" applyNumberFormat="1" applyFont="1" applyBorder="1" applyAlignment="1">
      <alignment horizontal="center" vertical="center" shrinkToFit="1"/>
    </xf>
    <xf numFmtId="0" fontId="17" fillId="21" borderId="116" xfId="4" applyNumberFormat="1" applyFont="1" applyFill="1" applyBorder="1" applyAlignment="1">
      <alignment horizontal="center" vertical="center" wrapText="1"/>
    </xf>
    <xf numFmtId="0" fontId="17" fillId="21" borderId="114" xfId="4" applyNumberFormat="1" applyFont="1" applyFill="1" applyBorder="1" applyAlignment="1">
      <alignment horizontal="center" vertical="center" wrapText="1"/>
    </xf>
    <xf numFmtId="0" fontId="11" fillId="28" borderId="111" xfId="4" applyNumberFormat="1" applyFont="1" applyFill="1" applyBorder="1" applyAlignment="1">
      <alignment horizontal="center" vertical="center" shrinkToFit="1"/>
    </xf>
    <xf numFmtId="0" fontId="11" fillId="28" borderId="105" xfId="4" applyNumberFormat="1" applyFont="1" applyFill="1" applyBorder="1" applyAlignment="1">
      <alignment horizontal="center" vertical="center" shrinkToFit="1"/>
    </xf>
    <xf numFmtId="0" fontId="11" fillId="29" borderId="112" xfId="4" applyNumberFormat="1" applyFont="1" applyFill="1" applyBorder="1" applyAlignment="1">
      <alignment horizontal="center" vertical="center" shrinkToFit="1"/>
    </xf>
    <xf numFmtId="0" fontId="11" fillId="29" borderId="111" xfId="4" applyNumberFormat="1" applyFont="1" applyFill="1" applyBorder="1" applyAlignment="1">
      <alignment horizontal="center" vertical="center" shrinkToFit="1"/>
    </xf>
    <xf numFmtId="0" fontId="11" fillId="29" borderId="106" xfId="4" applyNumberFormat="1" applyFont="1" applyFill="1" applyBorder="1" applyAlignment="1">
      <alignment horizontal="center" vertical="center" shrinkToFit="1"/>
    </xf>
    <xf numFmtId="0" fontId="11" fillId="29" borderId="105" xfId="4" applyNumberFormat="1" applyFont="1" applyFill="1" applyBorder="1" applyAlignment="1">
      <alignment horizontal="center" vertical="center" shrinkToFit="1"/>
    </xf>
    <xf numFmtId="0" fontId="16" fillId="28" borderId="105" xfId="4" applyNumberFormat="1" applyFont="1" applyFill="1" applyBorder="1" applyAlignment="1">
      <alignment horizontal="center" vertical="center" shrinkToFit="1"/>
    </xf>
    <xf numFmtId="0" fontId="16" fillId="29" borderId="105" xfId="4" applyNumberFormat="1" applyFont="1" applyFill="1" applyBorder="1" applyAlignment="1">
      <alignment horizontal="center" vertical="center" shrinkToFit="1"/>
    </xf>
    <xf numFmtId="0" fontId="16" fillId="26" borderId="106" xfId="4" applyNumberFormat="1" applyFont="1" applyFill="1" applyBorder="1" applyAlignment="1">
      <alignment horizontal="center" vertical="center" shrinkToFit="1"/>
    </xf>
    <xf numFmtId="0" fontId="18" fillId="0" borderId="4" xfId="5" applyNumberFormat="1" applyFont="1" applyBorder="1" applyAlignment="1">
      <alignment horizontal="center" vertical="center" shrinkToFit="1"/>
    </xf>
    <xf numFmtId="0" fontId="18" fillId="28" borderId="9" xfId="5" applyNumberFormat="1" applyFont="1" applyFill="1" applyBorder="1" applyAlignment="1">
      <alignment horizontal="center" vertical="center" shrinkToFit="1"/>
    </xf>
    <xf numFmtId="0" fontId="18" fillId="28" borderId="4" xfId="5" applyNumberFormat="1" applyFont="1" applyFill="1" applyBorder="1" applyAlignment="1">
      <alignment horizontal="center" vertical="center" shrinkToFit="1"/>
    </xf>
    <xf numFmtId="0" fontId="18" fillId="28" borderId="9" xfId="5" applyNumberFormat="1" applyFont="1" applyFill="1" applyBorder="1" applyAlignment="1">
      <alignment horizontal="center" vertical="center" shrinkToFit="1"/>
    </xf>
    <xf numFmtId="0" fontId="18" fillId="28" borderId="68" xfId="5" applyNumberFormat="1" applyFont="1" applyFill="1" applyBorder="1" applyAlignment="1">
      <alignment horizontal="center" vertical="center" shrinkToFit="1"/>
    </xf>
    <xf numFmtId="176" fontId="35" fillId="0" borderId="56" xfId="6" applyNumberFormat="1" applyBorder="1" applyAlignment="1" applyProtection="1">
      <alignment horizontal="center" vertical="center" wrapText="1"/>
      <protection locked="0"/>
    </xf>
    <xf numFmtId="176" fontId="35" fillId="0" borderId="18" xfId="6" applyNumberFormat="1" applyBorder="1" applyAlignment="1" applyProtection="1">
      <alignment horizontal="center" vertical="center" wrapText="1"/>
      <protection locked="0"/>
    </xf>
    <xf numFmtId="176" fontId="35" fillId="0" borderId="19" xfId="6" applyNumberFormat="1" applyBorder="1" applyAlignment="1" applyProtection="1">
      <alignment horizontal="center" vertical="center" wrapText="1"/>
      <protection locked="0"/>
    </xf>
    <xf numFmtId="176" fontId="35" fillId="0" borderId="55" xfId="6" applyNumberFormat="1" applyBorder="1" applyAlignment="1" applyProtection="1">
      <alignment horizontal="center" vertical="center" wrapText="1"/>
      <protection locked="0"/>
    </xf>
    <xf numFmtId="0" fontId="31" fillId="26" borderId="119" xfId="4" applyNumberFormat="1" applyFont="1" applyFill="1" applyBorder="1" applyAlignment="1">
      <alignment horizontal="center" vertical="center" shrinkToFit="1"/>
    </xf>
    <xf numFmtId="0" fontId="31" fillId="26" borderId="120" xfId="4" applyNumberFormat="1" applyFont="1" applyFill="1" applyBorder="1" applyAlignment="1">
      <alignment horizontal="center" vertical="center" shrinkToFit="1"/>
    </xf>
    <xf numFmtId="178" fontId="32" fillId="20" borderId="102" xfId="4" applyNumberFormat="1" applyFont="1" applyFill="1" applyBorder="1" applyAlignment="1">
      <alignment horizontal="center" vertical="center" shrinkToFit="1"/>
    </xf>
    <xf numFmtId="178" fontId="32" fillId="20" borderId="101" xfId="4" applyNumberFormat="1" applyFont="1" applyFill="1" applyBorder="1" applyAlignment="1">
      <alignment horizontal="center" vertical="center" shrinkToFit="1"/>
    </xf>
    <xf numFmtId="178" fontId="31" fillId="19" borderId="97" xfId="4" applyNumberFormat="1" applyFont="1" applyFill="1" applyBorder="1" applyAlignment="1">
      <alignment horizontal="center" vertical="center" shrinkToFit="1"/>
    </xf>
    <xf numFmtId="178" fontId="31" fillId="19" borderId="98" xfId="4" applyNumberFormat="1" applyFont="1" applyFill="1" applyBorder="1" applyAlignment="1">
      <alignment horizontal="center" vertical="center" shrinkToFit="1"/>
    </xf>
    <xf numFmtId="0" fontId="0" fillId="5" borderId="128" xfId="6" applyNumberFormat="1" applyFont="1" applyFill="1" applyBorder="1" applyAlignment="1">
      <alignment horizontal="center" vertical="center" shrinkToFit="1"/>
    </xf>
    <xf numFmtId="0" fontId="0" fillId="5" borderId="69" xfId="1" applyNumberFormat="1" applyFont="1" applyFill="1" applyBorder="1" applyAlignment="1">
      <alignment horizontal="center" vertical="center" shrinkToFit="1"/>
    </xf>
    <xf numFmtId="0" fontId="19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NumberFormat="1" applyFont="1" applyAlignment="1" applyProtection="1">
      <alignment horizontal="right" vertical="center"/>
      <protection locked="0"/>
    </xf>
    <xf numFmtId="0" fontId="0" fillId="6" borderId="87" xfId="0" applyNumberFormat="1" applyFill="1" applyBorder="1" applyAlignment="1">
      <alignment horizontal="center" vertical="center" wrapText="1"/>
    </xf>
    <xf numFmtId="0" fontId="0" fillId="6" borderId="152" xfId="0" applyNumberFormat="1" applyFill="1" applyBorder="1" applyAlignment="1">
      <alignment horizontal="center" vertical="center" wrapText="1"/>
    </xf>
    <xf numFmtId="0" fontId="0" fillId="6" borderId="61" xfId="0" applyNumberFormat="1" applyFill="1" applyBorder="1" applyAlignment="1">
      <alignment horizontal="center" vertical="center" wrapText="1"/>
    </xf>
    <xf numFmtId="0" fontId="0" fillId="6" borderId="67" xfId="0" applyNumberFormat="1" applyFill="1" applyBorder="1" applyAlignment="1">
      <alignment horizontal="center" vertical="center" wrapText="1"/>
    </xf>
    <xf numFmtId="0" fontId="0" fillId="6" borderId="5" xfId="0" applyNumberFormat="1" applyFill="1" applyBorder="1" applyAlignment="1">
      <alignment horizontal="center" vertical="center" wrapText="1"/>
    </xf>
    <xf numFmtId="0" fontId="0" fillId="6" borderId="15" xfId="0" applyNumberFormat="1" applyFill="1" applyBorder="1" applyAlignment="1">
      <alignment horizontal="center" vertical="center" wrapText="1"/>
    </xf>
    <xf numFmtId="0" fontId="0" fillId="6" borderId="65" xfId="0" applyNumberFormat="1" applyFill="1" applyBorder="1" applyAlignment="1">
      <alignment horizontal="center" vertical="center" wrapText="1"/>
    </xf>
    <xf numFmtId="0" fontId="0" fillId="6" borderId="20" xfId="0" applyNumberFormat="1" applyFill="1" applyBorder="1" applyAlignment="1">
      <alignment horizontal="center" vertical="center" wrapText="1"/>
    </xf>
    <xf numFmtId="0" fontId="0" fillId="6" borderId="57" xfId="0" applyNumberFormat="1" applyFill="1" applyBorder="1" applyAlignment="1">
      <alignment horizontal="center" vertical="center" wrapText="1"/>
    </xf>
    <xf numFmtId="0" fontId="0" fillId="0" borderId="155" xfId="0" applyNumberFormat="1" applyBorder="1" applyAlignment="1">
      <alignment horizontal="center" vertical="center" wrapText="1"/>
    </xf>
    <xf numFmtId="0" fontId="0" fillId="0" borderId="61" xfId="0" applyNumberFormat="1" applyBorder="1" applyAlignment="1">
      <alignment horizontal="center" vertical="center" wrapText="1"/>
    </xf>
    <xf numFmtId="0" fontId="0" fillId="6" borderId="40" xfId="0" applyNumberFormat="1" applyFill="1" applyBorder="1" applyAlignment="1">
      <alignment horizontal="center" vertical="center" wrapText="1"/>
    </xf>
    <xf numFmtId="0" fontId="0" fillId="6" borderId="18" xfId="0" applyNumberFormat="1" applyFill="1" applyBorder="1" applyAlignment="1">
      <alignment horizontal="center" vertical="center" wrapText="1"/>
    </xf>
    <xf numFmtId="0" fontId="0" fillId="5" borderId="66" xfId="0" applyNumberFormat="1" applyFill="1" applyBorder="1" applyAlignment="1">
      <alignment horizontal="center" vertical="center" wrapText="1"/>
    </xf>
    <xf numFmtId="0" fontId="0" fillId="5" borderId="61" xfId="0" applyNumberFormat="1" applyFill="1" applyBorder="1" applyAlignment="1">
      <alignment horizontal="center" vertical="center" wrapText="1"/>
    </xf>
    <xf numFmtId="0" fontId="0" fillId="5" borderId="63" xfId="0" applyNumberFormat="1" applyFill="1" applyBorder="1" applyAlignment="1">
      <alignment horizontal="center" vertical="center" wrapText="1"/>
    </xf>
    <xf numFmtId="0" fontId="0" fillId="5" borderId="62" xfId="0" applyNumberFormat="1" applyFill="1" applyBorder="1" applyAlignment="1">
      <alignment horizontal="center" vertical="center" wrapText="1"/>
    </xf>
    <xf numFmtId="0" fontId="0" fillId="5" borderId="5" xfId="0" applyNumberForma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0" fillId="5" borderId="2" xfId="0" applyNumberFormat="1" applyFill="1" applyBorder="1" applyAlignment="1">
      <alignment horizontal="center" vertical="center" wrapText="1"/>
    </xf>
    <xf numFmtId="0" fontId="5" fillId="5" borderId="37" xfId="0" applyNumberFormat="1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horizontal="center" vertical="center" wrapText="1"/>
    </xf>
    <xf numFmtId="0" fontId="5" fillId="5" borderId="14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5" borderId="87" xfId="0" applyNumberFormat="1" applyFill="1" applyBorder="1" applyAlignment="1">
      <alignment horizontal="center" vertical="center" wrapText="1"/>
    </xf>
    <xf numFmtId="0" fontId="0" fillId="5" borderId="88" xfId="0" applyNumberFormat="1" applyFill="1" applyBorder="1" applyAlignment="1">
      <alignment horizontal="center" vertical="center" wrapText="1"/>
    </xf>
    <xf numFmtId="0" fontId="0" fillId="5" borderId="89" xfId="0" applyNumberFormat="1" applyFill="1" applyBorder="1" applyAlignment="1">
      <alignment horizontal="center" vertical="center" wrapText="1"/>
    </xf>
    <xf numFmtId="0" fontId="0" fillId="5" borderId="129" xfId="0" applyNumberFormat="1" applyFill="1" applyBorder="1" applyAlignment="1">
      <alignment horizontal="center" vertical="center" wrapText="1"/>
    </xf>
    <xf numFmtId="0" fontId="0" fillId="5" borderId="22" xfId="0" applyNumberFormat="1" applyFill="1" applyBorder="1" applyAlignment="1">
      <alignment horizontal="center" vertical="center" wrapText="1"/>
    </xf>
    <xf numFmtId="0" fontId="5" fillId="5" borderId="127" xfId="0" applyNumberFormat="1" applyFont="1" applyFill="1" applyBorder="1" applyAlignment="1">
      <alignment horizontal="center" vertical="center" wrapText="1"/>
    </xf>
    <xf numFmtId="0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20" xfId="0" applyNumberFormat="1" applyBorder="1" applyAlignment="1" applyProtection="1">
      <alignment horizontal="center" vertical="center" wrapText="1"/>
      <protection locked="0"/>
    </xf>
    <xf numFmtId="0" fontId="0" fillId="0" borderId="22" xfId="0" applyNumberFormat="1" applyBorder="1" applyAlignment="1" applyProtection="1">
      <alignment horizontal="center" vertical="center" wrapText="1"/>
      <protection locked="0"/>
    </xf>
    <xf numFmtId="0" fontId="0" fillId="5" borderId="69" xfId="0" applyNumberFormat="1" applyFill="1" applyBorder="1" applyAlignment="1">
      <alignment horizontal="center" vertical="center" wrapText="1"/>
    </xf>
    <xf numFmtId="0" fontId="0" fillId="5" borderId="39" xfId="0" applyNumberFormat="1" applyFill="1" applyBorder="1" applyAlignment="1">
      <alignment horizontal="center" vertical="center" wrapText="1"/>
    </xf>
    <xf numFmtId="0" fontId="0" fillId="5" borderId="85" xfId="0" applyNumberFormat="1" applyFill="1" applyBorder="1" applyAlignment="1">
      <alignment horizontal="center" vertical="center" wrapText="1"/>
    </xf>
    <xf numFmtId="0" fontId="0" fillId="5" borderId="64" xfId="0" applyNumberFormat="1" applyFill="1" applyBorder="1" applyAlignment="1">
      <alignment horizontal="center" vertical="center" wrapText="1"/>
    </xf>
    <xf numFmtId="0" fontId="0" fillId="0" borderId="56" xfId="0" applyNumberFormat="1" applyBorder="1" applyAlignment="1">
      <alignment horizontal="center" vertical="center" wrapText="1"/>
    </xf>
    <xf numFmtId="0" fontId="0" fillId="0" borderId="84" xfId="0" applyNumberFormat="1" applyBorder="1" applyAlignment="1">
      <alignment horizontal="center" vertical="center" wrapText="1"/>
    </xf>
    <xf numFmtId="0" fontId="0" fillId="5" borderId="73" xfId="0" applyNumberFormat="1" applyFill="1" applyBorder="1" applyAlignment="1">
      <alignment horizontal="center" vertical="center" wrapText="1"/>
    </xf>
    <xf numFmtId="0" fontId="0" fillId="5" borderId="55" xfId="0" applyNumberFormat="1" applyFill="1" applyBorder="1" applyAlignment="1">
      <alignment horizontal="center" vertical="center" wrapText="1"/>
    </xf>
    <xf numFmtId="0" fontId="0" fillId="5" borderId="83" xfId="0" applyNumberFormat="1" applyFill="1" applyBorder="1" applyAlignment="1">
      <alignment horizontal="center" vertical="center" wrapText="1"/>
    </xf>
    <xf numFmtId="0" fontId="5" fillId="5" borderId="40" xfId="0" applyNumberFormat="1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>
      <alignment horizontal="center" vertical="center" wrapText="1"/>
    </xf>
    <xf numFmtId="0" fontId="5" fillId="5" borderId="17" xfId="0" applyNumberFormat="1" applyFont="1" applyFill="1" applyBorder="1" applyAlignment="1">
      <alignment horizontal="center" vertical="center" wrapText="1"/>
    </xf>
    <xf numFmtId="0" fontId="0" fillId="4" borderId="74" xfId="0" applyNumberFormat="1" applyFill="1" applyBorder="1" applyAlignment="1">
      <alignment horizontal="center" vertical="center" wrapText="1"/>
    </xf>
    <xf numFmtId="0" fontId="0" fillId="4" borderId="156" xfId="0" applyNumberFormat="1" applyFill="1" applyBorder="1" applyAlignment="1">
      <alignment horizontal="center" vertical="center" wrapText="1"/>
    </xf>
    <xf numFmtId="0" fontId="0" fillId="4" borderId="58" xfId="0" applyNumberFormat="1" applyFill="1" applyBorder="1" applyAlignment="1">
      <alignment horizontal="center" vertical="center" wrapText="1"/>
    </xf>
    <xf numFmtId="0" fontId="0" fillId="5" borderId="128" xfId="0" applyNumberFormat="1" applyFill="1" applyBorder="1" applyAlignment="1">
      <alignment horizontal="center" vertical="center" wrapText="1"/>
    </xf>
    <xf numFmtId="0" fontId="0" fillId="5" borderId="86" xfId="0" applyNumberFormat="1" applyFill="1" applyBorder="1" applyAlignment="1">
      <alignment horizontal="center" vertical="center" wrapText="1"/>
    </xf>
    <xf numFmtId="0" fontId="0" fillId="5" borderId="21" xfId="0" applyNumberFormat="1" applyFill="1" applyBorder="1" applyAlignment="1">
      <alignment horizontal="center" vertical="center" wrapText="1"/>
    </xf>
    <xf numFmtId="0" fontId="0" fillId="5" borderId="19" xfId="0" applyNumberFormat="1" applyFill="1" applyBorder="1" applyAlignment="1">
      <alignment horizontal="center" vertical="center" wrapText="1"/>
    </xf>
    <xf numFmtId="0" fontId="0" fillId="5" borderId="147" xfId="0" applyNumberFormat="1" applyFill="1" applyBorder="1" applyAlignment="1">
      <alignment horizontal="center" vertical="center" wrapText="1"/>
    </xf>
    <xf numFmtId="0" fontId="0" fillId="5" borderId="149" xfId="0" applyNumberFormat="1" applyFill="1" applyBorder="1" applyAlignment="1">
      <alignment horizontal="center" vertical="center" wrapText="1"/>
    </xf>
    <xf numFmtId="0" fontId="0" fillId="2" borderId="65" xfId="0" applyNumberFormat="1" applyFill="1" applyBorder="1" applyAlignment="1">
      <alignment horizontal="center" vertical="center" wrapText="1"/>
    </xf>
    <xf numFmtId="0" fontId="0" fillId="2" borderId="22" xfId="0" applyNumberFormat="1" applyFill="1" applyBorder="1" applyAlignment="1">
      <alignment horizontal="center" vertical="center" wrapText="1"/>
    </xf>
    <xf numFmtId="0" fontId="0" fillId="2" borderId="73" xfId="0" applyNumberFormat="1" applyFill="1" applyBorder="1" applyAlignment="1">
      <alignment horizontal="center" vertical="center" wrapText="1"/>
    </xf>
    <xf numFmtId="0" fontId="0" fillId="2" borderId="86" xfId="0" applyNumberFormat="1" applyFill="1" applyBorder="1" applyAlignment="1">
      <alignment horizontal="center" vertical="center" wrapText="1"/>
    </xf>
    <xf numFmtId="0" fontId="0" fillId="2" borderId="35" xfId="0" applyNumberFormat="1" applyFill="1" applyBorder="1" applyAlignment="1">
      <alignment horizontal="center" vertical="center" wrapText="1"/>
    </xf>
    <xf numFmtId="0" fontId="0" fillId="2" borderId="129" xfId="0" applyNumberFormat="1" applyFill="1" applyBorder="1" applyAlignment="1">
      <alignment horizontal="center" vertical="center" wrapText="1"/>
    </xf>
    <xf numFmtId="0" fontId="0" fillId="2" borderId="122" xfId="0" applyNumberFormat="1" applyFill="1" applyBorder="1" applyAlignment="1">
      <alignment horizontal="center" vertical="center" wrapText="1"/>
    </xf>
    <xf numFmtId="0" fontId="0" fillId="2" borderId="157" xfId="0" applyNumberForma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40" xfId="0" applyNumberFormat="1" applyFill="1" applyBorder="1" applyAlignment="1">
      <alignment horizontal="center" vertical="center" wrapText="1"/>
    </xf>
    <xf numFmtId="0" fontId="0" fillId="2" borderId="127" xfId="0" applyNumberFormat="1" applyFill="1" applyBorder="1" applyAlignment="1">
      <alignment horizontal="center" vertical="center" wrapText="1"/>
    </xf>
    <xf numFmtId="0" fontId="0" fillId="5" borderId="70" xfId="0" applyNumberFormat="1" applyFill="1" applyBorder="1" applyAlignment="1">
      <alignment horizontal="center" vertical="center" wrapText="1"/>
    </xf>
    <xf numFmtId="0" fontId="0" fillId="5" borderId="67" xfId="0" applyNumberFormat="1" applyFill="1" applyBorder="1" applyAlignment="1">
      <alignment horizontal="center" vertical="center" wrapText="1"/>
    </xf>
    <xf numFmtId="0" fontId="0" fillId="5" borderId="35" xfId="0" applyNumberFormat="1" applyFill="1" applyBorder="1" applyAlignment="1">
      <alignment horizontal="center" vertical="center" wrapText="1"/>
    </xf>
    <xf numFmtId="0" fontId="0" fillId="5" borderId="158" xfId="0" applyNumberFormat="1" applyFill="1" applyBorder="1" applyAlignment="1">
      <alignment horizontal="center" vertical="center" wrapText="1"/>
    </xf>
    <xf numFmtId="0" fontId="0" fillId="5" borderId="0" xfId="0" applyNumberFormat="1" applyFill="1" applyAlignment="1">
      <alignment horizontal="center" vertical="center" wrapText="1"/>
    </xf>
    <xf numFmtId="0" fontId="0" fillId="5" borderId="157" xfId="0" applyNumberFormat="1" applyFill="1" applyBorder="1" applyAlignment="1">
      <alignment horizontal="center" vertical="center" wrapText="1"/>
    </xf>
    <xf numFmtId="0" fontId="5" fillId="5" borderId="68" xfId="0" applyNumberFormat="1" applyFont="1" applyFill="1" applyBorder="1" applyAlignment="1">
      <alignment horizontal="center" vertical="center" wrapText="1"/>
    </xf>
    <xf numFmtId="0" fontId="0" fillId="5" borderId="10" xfId="0" applyNumberFormat="1" applyFill="1" applyBorder="1" applyAlignment="1">
      <alignment horizontal="center" vertical="center" wrapText="1"/>
    </xf>
    <xf numFmtId="0" fontId="0" fillId="5" borderId="95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  <xf numFmtId="0" fontId="0" fillId="2" borderId="159" xfId="0" applyNumberFormat="1" applyFill="1" applyBorder="1" applyAlignment="1">
      <alignment horizontal="center" vertical="center" wrapText="1"/>
    </xf>
    <xf numFmtId="0" fontId="0" fillId="2" borderId="62" xfId="0" applyNumberFormat="1" applyFill="1" applyBorder="1" applyAlignment="1">
      <alignment horizontal="center" vertical="center" wrapText="1"/>
    </xf>
    <xf numFmtId="0" fontId="0" fillId="4" borderId="160" xfId="0" applyNumberFormat="1" applyFill="1" applyBorder="1" applyAlignment="1">
      <alignment horizontal="center" vertical="center" wrapText="1"/>
    </xf>
    <xf numFmtId="0" fontId="0" fillId="4" borderId="155" xfId="0" applyNumberForma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 vertical="center" shrinkToFit="1"/>
    </xf>
    <xf numFmtId="0" fontId="0" fillId="4" borderId="161" xfId="0" applyNumberFormat="1" applyFill="1" applyBorder="1" applyAlignment="1">
      <alignment horizontal="center" vertical="center" wrapText="1"/>
    </xf>
    <xf numFmtId="0" fontId="0" fillId="4" borderId="95" xfId="0" applyNumberFormat="1" applyFill="1" applyBorder="1" applyAlignment="1">
      <alignment horizontal="center" vertical="center" wrapText="1"/>
    </xf>
    <xf numFmtId="0" fontId="0" fillId="0" borderId="95" xfId="0" applyNumberFormat="1" applyBorder="1" applyAlignment="1">
      <alignment horizontal="center" vertical="center" wrapText="1"/>
    </xf>
    <xf numFmtId="0" fontId="0" fillId="0" borderId="63" xfId="0" applyNumberFormat="1" applyBorder="1" applyAlignment="1">
      <alignment horizontal="center" vertical="center" wrapText="1"/>
    </xf>
    <xf numFmtId="0" fontId="0" fillId="4" borderId="162" xfId="0" applyNumberFormat="1" applyFill="1" applyBorder="1" applyAlignment="1">
      <alignment horizontal="center" vertical="center" wrapText="1"/>
    </xf>
    <xf numFmtId="0" fontId="0" fillId="4" borderId="159" xfId="0" applyNumberFormat="1" applyFill="1" applyBorder="1" applyAlignment="1">
      <alignment horizontal="center" vertical="center" wrapText="1"/>
    </xf>
    <xf numFmtId="0" fontId="0" fillId="0" borderId="159" xfId="0" applyNumberFormat="1" applyBorder="1" applyAlignment="1">
      <alignment horizontal="center" vertical="center" wrapText="1"/>
    </xf>
    <xf numFmtId="0" fontId="0" fillId="0" borderId="62" xfId="0" applyNumberFormat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0" fontId="0" fillId="3" borderId="37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9" xfId="0" applyNumberFormat="1" applyBorder="1" applyAlignment="1" applyProtection="1">
      <alignment vertical="center" wrapText="1"/>
      <protection locked="0"/>
    </xf>
    <xf numFmtId="0" fontId="0" fillId="0" borderId="2" xfId="0" applyNumberFormat="1" applyBorder="1" applyAlignment="1" applyProtection="1">
      <alignment vertical="center" wrapText="1"/>
      <protection locked="0"/>
    </xf>
    <xf numFmtId="0" fontId="0" fillId="0" borderId="14" xfId="0" applyNumberFormat="1" applyBorder="1" applyAlignment="1" applyProtection="1">
      <alignment vertical="center" wrapText="1"/>
      <protection locked="0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1" fillId="0" borderId="0" xfId="1" applyNumberFormat="1" applyFont="1" applyAlignment="1" applyProtection="1">
      <alignment horizontal="center" vertical="center"/>
      <protection locked="0"/>
    </xf>
    <xf numFmtId="0" fontId="22" fillId="0" borderId="0" xfId="6" applyNumberFormat="1" applyFont="1" applyAlignment="1" applyProtection="1">
      <alignment horizontal="right" vertical="center"/>
      <protection locked="0"/>
    </xf>
    <xf numFmtId="0" fontId="35" fillId="0" borderId="0" xfId="6" applyNumberFormat="1" applyAlignment="1" applyProtection="1">
      <alignment horizontal="right" vertical="center"/>
      <protection locked="0"/>
    </xf>
    <xf numFmtId="0" fontId="35" fillId="6" borderId="87" xfId="1" applyNumberFormat="1" applyFill="1" applyBorder="1" applyAlignment="1">
      <alignment horizontal="center" vertical="center" wrapText="1"/>
    </xf>
    <xf numFmtId="0" fontId="35" fillId="6" borderId="152" xfId="1" applyNumberFormat="1" applyFill="1" applyBorder="1" applyAlignment="1">
      <alignment horizontal="center" vertical="center" wrapText="1"/>
    </xf>
    <xf numFmtId="0" fontId="35" fillId="6" borderId="61" xfId="1" applyNumberFormat="1" applyFill="1" applyBorder="1" applyAlignment="1">
      <alignment horizontal="center" vertical="center" wrapText="1"/>
    </xf>
    <xf numFmtId="0" fontId="35" fillId="6" borderId="67" xfId="1" applyNumberFormat="1" applyFill="1" applyBorder="1" applyAlignment="1">
      <alignment horizontal="center" vertical="center" wrapText="1"/>
    </xf>
    <xf numFmtId="0" fontId="35" fillId="6" borderId="73" xfId="1" applyNumberFormat="1" applyFill="1" applyBorder="1" applyAlignment="1">
      <alignment horizontal="center" vertical="center" wrapText="1"/>
    </xf>
    <xf numFmtId="0" fontId="35" fillId="0" borderId="122" xfId="1" applyNumberFormat="1" applyBorder="1" applyAlignment="1">
      <alignment horizontal="center" vertical="center" wrapText="1"/>
    </xf>
    <xf numFmtId="0" fontId="35" fillId="6" borderId="83" xfId="1" applyNumberFormat="1" applyFill="1" applyBorder="1" applyAlignment="1">
      <alignment horizontal="center" vertical="center" wrapText="1"/>
    </xf>
    <xf numFmtId="0" fontId="35" fillId="0" borderId="163" xfId="1" applyNumberFormat="1" applyBorder="1" applyAlignment="1">
      <alignment horizontal="center" vertical="center" wrapText="1"/>
    </xf>
    <xf numFmtId="0" fontId="35" fillId="6" borderId="69" xfId="1" applyNumberFormat="1" applyFill="1" applyBorder="1" applyAlignment="1">
      <alignment horizontal="center" vertical="center" wrapText="1"/>
    </xf>
    <xf numFmtId="0" fontId="35" fillId="6" borderId="39" xfId="1" applyNumberFormat="1" applyFill="1" applyBorder="1" applyAlignment="1">
      <alignment horizontal="center" vertical="center" wrapText="1"/>
    </xf>
    <xf numFmtId="0" fontId="35" fillId="6" borderId="155" xfId="1" applyNumberFormat="1" applyFill="1" applyBorder="1" applyAlignment="1">
      <alignment horizontal="center" vertical="center" wrapText="1"/>
    </xf>
    <xf numFmtId="0" fontId="35" fillId="0" borderId="155" xfId="1" applyNumberFormat="1" applyBorder="1" applyAlignment="1">
      <alignment horizontal="center" vertical="center" wrapText="1"/>
    </xf>
    <xf numFmtId="0" fontId="35" fillId="6" borderId="6" xfId="1" applyNumberFormat="1" applyFill="1" applyBorder="1" applyAlignment="1">
      <alignment horizontal="center" vertical="center" wrapText="1"/>
    </xf>
    <xf numFmtId="0" fontId="35" fillId="6" borderId="57" xfId="1" applyNumberFormat="1" applyFill="1" applyBorder="1" applyAlignment="1">
      <alignment horizontal="center" vertical="center" wrapText="1"/>
    </xf>
    <xf numFmtId="0" fontId="35" fillId="6" borderId="37" xfId="1" applyNumberFormat="1" applyFill="1" applyBorder="1" applyAlignment="1">
      <alignment horizontal="center" vertical="center" wrapText="1"/>
    </xf>
    <xf numFmtId="0" fontId="35" fillId="6" borderId="143" xfId="1" applyNumberFormat="1" applyFill="1" applyBorder="1" applyAlignment="1">
      <alignment horizontal="center" vertical="center" wrapText="1"/>
    </xf>
    <xf numFmtId="0" fontId="35" fillId="6" borderId="75" xfId="1" applyNumberFormat="1" applyFill="1" applyBorder="1" applyAlignment="1">
      <alignment horizontal="center" vertical="center" wrapText="1"/>
    </xf>
    <xf numFmtId="0" fontId="35" fillId="5" borderId="128" xfId="1" applyNumberFormat="1" applyFill="1" applyBorder="1" applyAlignment="1">
      <alignment horizontal="center" vertical="center" wrapText="1"/>
    </xf>
    <xf numFmtId="0" fontId="35" fillId="5" borderId="21" xfId="1" applyNumberFormat="1" applyFill="1" applyBorder="1" applyAlignment="1">
      <alignment horizontal="center" vertical="center" wrapText="1"/>
    </xf>
    <xf numFmtId="0" fontId="35" fillId="5" borderId="147" xfId="1" applyNumberFormat="1" applyFill="1" applyBorder="1" applyAlignment="1">
      <alignment horizontal="center" vertical="center" wrapText="1"/>
    </xf>
    <xf numFmtId="0" fontId="35" fillId="5" borderId="64" xfId="1" applyNumberFormat="1" applyFill="1" applyBorder="1" applyAlignment="1">
      <alignment horizontal="center" vertical="center" wrapText="1"/>
    </xf>
    <xf numFmtId="0" fontId="35" fillId="5" borderId="56" xfId="1" applyNumberFormat="1" applyFill="1" applyBorder="1" applyAlignment="1">
      <alignment horizontal="center" vertical="center" wrapText="1"/>
    </xf>
    <xf numFmtId="0" fontId="35" fillId="0" borderId="43" xfId="1" applyNumberFormat="1" applyBorder="1" applyAlignment="1" applyProtection="1">
      <alignment horizontal="center" vertical="center" wrapText="1"/>
      <protection locked="0"/>
    </xf>
    <xf numFmtId="0" fontId="35" fillId="0" borderId="164" xfId="1" applyNumberFormat="1" applyBorder="1" applyAlignment="1">
      <alignment horizontal="center" vertical="center" wrapText="1"/>
    </xf>
    <xf numFmtId="176" fontId="35" fillId="5" borderId="69" xfId="1" applyNumberFormat="1" applyFill="1" applyBorder="1" applyAlignment="1">
      <alignment horizontal="center" vertical="center" wrapText="1"/>
    </xf>
    <xf numFmtId="176" fontId="35" fillId="5" borderId="39" xfId="1" applyNumberFormat="1" applyFill="1" applyBorder="1" applyAlignment="1">
      <alignment horizontal="center" vertical="center" wrapText="1"/>
    </xf>
    <xf numFmtId="0" fontId="35" fillId="5" borderId="143" xfId="1" applyNumberFormat="1" applyFill="1" applyBorder="1" applyAlignment="1">
      <alignment horizontal="center" vertical="center" wrapText="1"/>
    </xf>
    <xf numFmtId="0" fontId="35" fillId="5" borderId="75" xfId="1" applyNumberFormat="1" applyFill="1" applyBorder="1" applyAlignment="1">
      <alignment horizontal="center" vertical="center" wrapText="1"/>
    </xf>
    <xf numFmtId="0" fontId="35" fillId="0" borderId="44" xfId="1" applyNumberFormat="1" applyBorder="1" applyAlignment="1" applyProtection="1">
      <alignment horizontal="center" vertical="center" wrapText="1"/>
      <protection locked="0"/>
    </xf>
    <xf numFmtId="0" fontId="35" fillId="0" borderId="165" xfId="1" applyNumberFormat="1" applyBorder="1" applyAlignment="1" applyProtection="1">
      <alignment horizontal="center" vertical="center" wrapText="1"/>
      <protection locked="0"/>
    </xf>
    <xf numFmtId="0" fontId="35" fillId="0" borderId="46" xfId="1" applyNumberFormat="1" applyBorder="1" applyAlignment="1" applyProtection="1">
      <alignment horizontal="center" vertical="center" wrapText="1"/>
      <protection locked="0"/>
    </xf>
    <xf numFmtId="0" fontId="35" fillId="0" borderId="166" xfId="1" applyNumberFormat="1" applyBorder="1" applyAlignment="1">
      <alignment horizontal="center" vertical="center" wrapText="1"/>
    </xf>
    <xf numFmtId="0" fontId="35" fillId="0" borderId="164" xfId="1" applyNumberFormat="1" applyBorder="1" applyAlignment="1" applyProtection="1">
      <alignment horizontal="center" vertical="center" wrapText="1"/>
      <protection locked="0"/>
    </xf>
    <xf numFmtId="0" fontId="35" fillId="0" borderId="166" xfId="1" applyNumberFormat="1" applyBorder="1" applyAlignment="1" applyProtection="1">
      <alignment horizontal="center" vertical="center" wrapText="1"/>
      <protection locked="0"/>
    </xf>
    <xf numFmtId="0" fontId="35" fillId="0" borderId="50" xfId="1" applyNumberFormat="1" applyBorder="1" applyAlignment="1" applyProtection="1">
      <alignment horizontal="center" vertical="center" wrapText="1"/>
      <protection locked="0"/>
    </xf>
    <xf numFmtId="0" fontId="35" fillId="0" borderId="167" xfId="1" applyNumberFormat="1" applyBorder="1" applyAlignment="1" applyProtection="1">
      <alignment horizontal="center" vertical="center" wrapText="1"/>
      <protection locked="0"/>
    </xf>
    <xf numFmtId="0" fontId="35" fillId="5" borderId="6" xfId="1" applyNumberFormat="1" applyFill="1" applyBorder="1" applyAlignment="1">
      <alignment horizontal="center" vertical="center" wrapText="1"/>
    </xf>
    <xf numFmtId="0" fontId="35" fillId="5" borderId="3" xfId="1" applyNumberFormat="1" applyFill="1" applyBorder="1" applyAlignment="1">
      <alignment horizontal="center" vertical="center" wrapText="1"/>
    </xf>
    <xf numFmtId="176" fontId="35" fillId="5" borderId="85" xfId="1" applyNumberFormat="1" applyFill="1" applyBorder="1" applyAlignment="1">
      <alignment horizontal="center" vertical="center" wrapText="1"/>
    </xf>
    <xf numFmtId="0" fontId="35" fillId="5" borderId="42" xfId="1" applyNumberFormat="1" applyFill="1" applyBorder="1" applyAlignment="1">
      <alignment horizontal="center" vertical="center" wrapText="1"/>
    </xf>
    <xf numFmtId="0" fontId="35" fillId="0" borderId="168" xfId="1" applyNumberFormat="1" applyBorder="1" applyAlignment="1" applyProtection="1">
      <alignment horizontal="center" vertical="center" wrapText="1"/>
      <protection locked="0"/>
    </xf>
    <xf numFmtId="0" fontId="35" fillId="7" borderId="147" xfId="2" applyNumberFormat="1" applyFill="1" applyBorder="1" applyAlignment="1">
      <alignment horizontal="center" vertical="center" wrapText="1"/>
    </xf>
    <xf numFmtId="0" fontId="35" fillId="7" borderId="163" xfId="2" applyNumberFormat="1" applyFill="1" applyBorder="1" applyAlignment="1">
      <alignment horizontal="center" vertical="center" wrapText="1"/>
    </xf>
    <xf numFmtId="0" fontId="35" fillId="7" borderId="163" xfId="2" applyNumberFormat="1" applyFill="1" applyBorder="1" applyAlignment="1" applyProtection="1">
      <alignment horizontal="center" vertical="center" wrapText="1"/>
      <protection locked="0"/>
    </xf>
    <xf numFmtId="0" fontId="35" fillId="27" borderId="74" xfId="1" applyNumberFormat="1" applyFill="1" applyBorder="1" applyAlignment="1">
      <alignment horizontal="center" vertical="center"/>
    </xf>
    <xf numFmtId="0" fontId="35" fillId="27" borderId="72" xfId="1" applyNumberFormat="1" applyFill="1" applyBorder="1" applyAlignment="1">
      <alignment horizontal="center" vertical="center"/>
    </xf>
    <xf numFmtId="0" fontId="35" fillId="0" borderId="74" xfId="1" applyNumberFormat="1" applyBorder="1" applyAlignment="1">
      <alignment horizontal="center" vertical="center" shrinkToFit="1"/>
    </xf>
    <xf numFmtId="0" fontId="35" fillId="0" borderId="72" xfId="1" applyNumberFormat="1" applyBorder="1" applyAlignment="1">
      <alignment horizontal="center" vertical="center" shrinkToFit="1"/>
    </xf>
    <xf numFmtId="0" fontId="35" fillId="5" borderId="69" xfId="1" applyNumberFormat="1" applyFill="1" applyBorder="1" applyAlignment="1">
      <alignment horizontal="center" vertical="center" wrapText="1"/>
    </xf>
    <xf numFmtId="0" fontId="35" fillId="5" borderId="39" xfId="1" applyNumberFormat="1" applyFill="1" applyBorder="1" applyAlignment="1">
      <alignment horizontal="center" vertical="center" wrapText="1"/>
    </xf>
    <xf numFmtId="0" fontId="35" fillId="5" borderId="84" xfId="1" applyNumberFormat="1" applyFill="1" applyBorder="1" applyAlignment="1">
      <alignment horizontal="center" vertical="center" wrapText="1"/>
    </xf>
    <xf numFmtId="0" fontId="35" fillId="0" borderId="5" xfId="1" applyNumberFormat="1" applyBorder="1" applyAlignment="1" applyProtection="1">
      <alignment horizontal="center" vertical="center" wrapText="1"/>
      <protection locked="0"/>
    </xf>
    <xf numFmtId="0" fontId="35" fillId="0" borderId="57" xfId="1" applyNumberFormat="1" applyBorder="1" applyAlignment="1" applyProtection="1">
      <alignment horizontal="center" vertical="center" wrapText="1"/>
      <protection locked="0"/>
    </xf>
    <xf numFmtId="0" fontId="35" fillId="0" borderId="2" xfId="1" applyNumberFormat="1" applyBorder="1" applyAlignment="1" applyProtection="1">
      <alignment horizontal="center" vertical="center" wrapText="1"/>
      <protection locked="0"/>
    </xf>
    <xf numFmtId="0" fontId="35" fillId="0" borderId="11" xfId="1" applyNumberFormat="1" applyBorder="1" applyAlignment="1" applyProtection="1">
      <alignment horizontal="center" vertical="center" wrapText="1"/>
      <protection locked="0"/>
    </xf>
    <xf numFmtId="0" fontId="35" fillId="0" borderId="11" xfId="1" applyNumberFormat="1" applyBorder="1" applyAlignment="1">
      <alignment horizontal="center" vertical="center" wrapText="1"/>
    </xf>
    <xf numFmtId="0" fontId="35" fillId="0" borderId="55" xfId="1" applyNumberFormat="1" applyBorder="1" applyAlignment="1" applyProtection="1">
      <alignment horizontal="center" vertical="center" wrapText="1"/>
      <protection locked="0"/>
    </xf>
    <xf numFmtId="0" fontId="35" fillId="0" borderId="0" xfId="1" applyNumberFormat="1" applyAlignment="1" applyProtection="1">
      <alignment horizontal="center" vertical="center" wrapText="1"/>
      <protection locked="0"/>
    </xf>
    <xf numFmtId="0" fontId="35" fillId="8" borderId="5" xfId="1" applyNumberFormat="1" applyFill="1" applyBorder="1" applyAlignment="1" applyProtection="1">
      <alignment horizontal="center" vertical="center" wrapText="1"/>
      <protection locked="0"/>
    </xf>
    <xf numFmtId="0" fontId="35" fillId="8" borderId="57" xfId="1" applyNumberFormat="1" applyFill="1" applyBorder="1" applyAlignment="1" applyProtection="1">
      <alignment horizontal="center" vertical="center" wrapText="1"/>
      <protection locked="0"/>
    </xf>
    <xf numFmtId="0" fontId="35" fillId="8" borderId="15" xfId="1" applyNumberFormat="1" applyFill="1" applyBorder="1" applyAlignment="1" applyProtection="1">
      <alignment horizontal="center" vertical="center" wrapText="1"/>
      <protection locked="0"/>
    </xf>
    <xf numFmtId="0" fontId="35" fillId="8" borderId="70" xfId="1" applyNumberFormat="1" applyFill="1" applyBorder="1" applyAlignment="1">
      <alignment horizontal="center" vertical="center" wrapText="1"/>
    </xf>
    <xf numFmtId="0" fontId="35" fillId="5" borderId="85" xfId="1" applyNumberFormat="1" applyFill="1" applyBorder="1" applyAlignment="1">
      <alignment horizontal="center" vertical="center" wrapText="1"/>
    </xf>
    <xf numFmtId="0" fontId="35" fillId="0" borderId="86" xfId="1" applyNumberFormat="1" applyBorder="1" applyAlignment="1" applyProtection="1">
      <alignment horizontal="center" vertical="center" wrapText="1"/>
      <protection locked="0"/>
    </xf>
    <xf numFmtId="0" fontId="35" fillId="0" borderId="73" xfId="1" applyNumberFormat="1" applyBorder="1" applyAlignment="1" applyProtection="1">
      <alignment horizontal="center" vertical="center" wrapText="1"/>
      <protection locked="0"/>
    </xf>
    <xf numFmtId="176" fontId="35" fillId="5" borderId="143" xfId="1" applyNumberFormat="1" applyFill="1" applyBorder="1" applyAlignment="1">
      <alignment horizontal="center" vertical="center" wrapText="1"/>
    </xf>
    <xf numFmtId="0" fontId="35" fillId="0" borderId="63" xfId="1" applyNumberFormat="1" applyBorder="1" applyAlignment="1" applyProtection="1">
      <alignment horizontal="center" vertical="center" wrapText="1"/>
      <protection locked="0"/>
    </xf>
    <xf numFmtId="0" fontId="35" fillId="0" borderId="10" xfId="1" applyNumberFormat="1" applyBorder="1" applyAlignment="1" applyProtection="1">
      <alignment horizontal="center" vertical="center" wrapText="1"/>
      <protection locked="0"/>
    </xf>
    <xf numFmtId="0" fontId="35" fillId="0" borderId="62" xfId="1" applyNumberFormat="1" applyBorder="1" applyAlignment="1">
      <alignment horizontal="center" vertical="center" wrapText="1"/>
    </xf>
    <xf numFmtId="0" fontId="35" fillId="15" borderId="147" xfId="2" applyNumberFormat="1" applyFill="1" applyBorder="1" applyAlignment="1">
      <alignment horizontal="center" vertical="center" wrapText="1"/>
    </xf>
    <xf numFmtId="0" fontId="35" fillId="15" borderId="163" xfId="2" applyNumberFormat="1" applyFill="1" applyBorder="1" applyAlignment="1">
      <alignment horizontal="center" vertical="center" wrapText="1"/>
    </xf>
    <xf numFmtId="0" fontId="35" fillId="15" borderId="163" xfId="2" applyNumberFormat="1" applyFill="1" applyBorder="1" applyAlignment="1" applyProtection="1">
      <alignment horizontal="center" vertical="center" wrapText="1"/>
      <protection locked="0"/>
    </xf>
    <xf numFmtId="0" fontId="10" fillId="27" borderId="74" xfId="1" applyNumberFormat="1" applyFont="1" applyFill="1" applyBorder="1" applyAlignment="1">
      <alignment horizontal="center" vertical="center"/>
    </xf>
    <xf numFmtId="0" fontId="10" fillId="27" borderId="72" xfId="1" applyNumberFormat="1" applyFont="1" applyFill="1" applyBorder="1" applyAlignment="1">
      <alignment horizontal="center" vertical="center"/>
    </xf>
    <xf numFmtId="0" fontId="35" fillId="0" borderId="19" xfId="1" applyNumberFormat="1" applyBorder="1" applyAlignment="1" applyProtection="1">
      <alignment horizontal="center" vertical="center" wrapText="1"/>
      <protection locked="0"/>
    </xf>
    <xf numFmtId="0" fontId="35" fillId="0" borderId="39" xfId="1" applyNumberFormat="1" applyBorder="1" applyAlignment="1">
      <alignment horizontal="center" vertical="center" wrapText="1"/>
    </xf>
    <xf numFmtId="0" fontId="35" fillId="0" borderId="85" xfId="1" applyNumberFormat="1" applyBorder="1" applyAlignment="1">
      <alignment horizontal="center" vertical="center" wrapText="1"/>
    </xf>
    <xf numFmtId="0" fontId="35" fillId="0" borderId="75" xfId="1" applyNumberFormat="1" applyBorder="1" applyAlignment="1">
      <alignment horizontal="center" vertical="center" wrapText="1"/>
    </xf>
    <xf numFmtId="0" fontId="35" fillId="0" borderId="42" xfId="1" applyNumberFormat="1" applyBorder="1" applyAlignment="1">
      <alignment horizontal="center" vertical="center" wrapText="1"/>
    </xf>
    <xf numFmtId="0" fontId="0" fillId="5" borderId="69" xfId="1" applyNumberFormat="1" applyFont="1" applyFill="1" applyBorder="1" applyAlignment="1">
      <alignment horizontal="center" vertical="center" shrinkToFit="1"/>
    </xf>
    <xf numFmtId="0" fontId="0" fillId="5" borderId="39" xfId="1" applyNumberFormat="1" applyFont="1" applyFill="1" applyBorder="1" applyAlignment="1">
      <alignment horizontal="center" vertical="center" shrinkToFit="1"/>
    </xf>
    <xf numFmtId="0" fontId="0" fillId="5" borderId="85" xfId="1" applyNumberFormat="1" applyFont="1" applyFill="1" applyBorder="1" applyAlignment="1">
      <alignment horizontal="center" vertical="center" shrinkToFit="1"/>
    </xf>
    <xf numFmtId="0" fontId="35" fillId="8" borderId="6" xfId="1" applyNumberFormat="1" applyFill="1" applyBorder="1" applyAlignment="1" applyProtection="1">
      <alignment horizontal="center" vertical="center" wrapText="1"/>
      <protection locked="0"/>
    </xf>
    <xf numFmtId="0" fontId="35" fillId="8" borderId="4" xfId="1" applyNumberFormat="1" applyFill="1" applyBorder="1" applyAlignment="1" applyProtection="1">
      <alignment horizontal="center" vertical="center" wrapText="1"/>
      <protection locked="0"/>
    </xf>
    <xf numFmtId="0" fontId="35" fillId="8" borderId="10" xfId="1" applyNumberFormat="1" applyFill="1" applyBorder="1" applyAlignment="1" applyProtection="1">
      <alignment horizontal="center" vertical="center" wrapText="1"/>
      <protection locked="0"/>
    </xf>
    <xf numFmtId="176" fontId="35" fillId="8" borderId="87" xfId="1" applyNumberFormat="1" applyFill="1" applyBorder="1" applyAlignment="1" applyProtection="1">
      <alignment horizontal="center" vertical="center" wrapText="1"/>
      <protection locked="0"/>
    </xf>
    <xf numFmtId="176" fontId="35" fillId="8" borderId="88" xfId="1" applyNumberFormat="1" applyFill="1" applyBorder="1" applyAlignment="1" applyProtection="1">
      <alignment horizontal="center" vertical="center" wrapText="1"/>
      <protection locked="0"/>
    </xf>
    <xf numFmtId="176" fontId="35" fillId="8" borderId="61" xfId="1" applyNumberFormat="1" applyFill="1" applyBorder="1" applyAlignment="1" applyProtection="1">
      <alignment horizontal="center" vertical="center" wrapText="1"/>
      <protection locked="0"/>
    </xf>
    <xf numFmtId="176" fontId="35" fillId="8" borderId="63" xfId="1" applyNumberFormat="1" applyFill="1" applyBorder="1" applyAlignment="1" applyProtection="1">
      <alignment horizontal="center" vertical="center" wrapText="1"/>
      <protection locked="0"/>
    </xf>
    <xf numFmtId="176" fontId="35" fillId="8" borderId="5" xfId="1" applyNumberFormat="1" applyFill="1" applyBorder="1" applyAlignment="1" applyProtection="1">
      <alignment horizontal="center" vertical="center" wrapText="1"/>
      <protection locked="0"/>
    </xf>
    <xf numFmtId="176" fontId="35" fillId="8" borderId="1" xfId="1" applyNumberFormat="1" applyFill="1" applyBorder="1" applyAlignment="1" applyProtection="1">
      <alignment horizontal="center" vertical="center" wrapText="1"/>
      <protection locked="0"/>
    </xf>
    <xf numFmtId="176" fontId="35" fillId="8" borderId="5" xfId="1" applyNumberFormat="1" applyFill="1" applyBorder="1" applyAlignment="1">
      <alignment horizontal="center" vertical="center" wrapText="1"/>
    </xf>
    <xf numFmtId="176" fontId="35" fillId="8" borderId="1" xfId="1" applyNumberFormat="1" applyFill="1" applyBorder="1" applyAlignment="1">
      <alignment horizontal="center" vertical="center" wrapText="1"/>
    </xf>
    <xf numFmtId="176" fontId="35" fillId="8" borderId="37" xfId="1" applyNumberFormat="1" applyFill="1" applyBorder="1" applyAlignment="1" applyProtection="1">
      <alignment horizontal="center" vertical="center" wrapText="1"/>
      <protection locked="0"/>
    </xf>
    <xf numFmtId="176" fontId="35" fillId="8" borderId="9" xfId="1" applyNumberFormat="1" applyFill="1" applyBorder="1" applyAlignment="1" applyProtection="1">
      <alignment horizontal="center" vertical="center" wrapText="1"/>
      <protection locked="0"/>
    </xf>
    <xf numFmtId="176" fontId="35" fillId="8" borderId="6" xfId="1" applyNumberFormat="1" applyFill="1" applyBorder="1" applyAlignment="1" applyProtection="1">
      <alignment horizontal="center" vertical="center" wrapText="1"/>
      <protection locked="0"/>
    </xf>
    <xf numFmtId="176" fontId="35" fillId="8" borderId="4" xfId="1" applyNumberFormat="1" applyFill="1" applyBorder="1" applyAlignment="1" applyProtection="1">
      <alignment horizontal="center" vertical="center" wrapText="1"/>
      <protection locked="0"/>
    </xf>
    <xf numFmtId="176" fontId="35" fillId="8" borderId="57" xfId="1" applyNumberFormat="1" applyFill="1" applyBorder="1" applyAlignment="1" applyProtection="1">
      <alignment horizontal="center" vertical="center" wrapText="1"/>
      <protection locked="0"/>
    </xf>
    <xf numFmtId="176" fontId="35" fillId="8" borderId="10" xfId="1" applyNumberFormat="1" applyFill="1" applyBorder="1" applyAlignment="1" applyProtection="1">
      <alignment horizontal="center" vertical="center" wrapText="1"/>
      <protection locked="0"/>
    </xf>
    <xf numFmtId="0" fontId="35" fillId="8" borderId="36" xfId="1" applyNumberFormat="1" applyFill="1" applyBorder="1" applyAlignment="1" applyProtection="1">
      <alignment horizontal="center" vertical="center" wrapText="1"/>
      <protection locked="0"/>
    </xf>
    <xf numFmtId="0" fontId="35" fillId="8" borderId="70" xfId="1" applyNumberFormat="1" applyFill="1" applyBorder="1" applyAlignment="1" applyProtection="1">
      <alignment horizontal="center" vertical="center" wrapText="1"/>
      <protection locked="0"/>
    </xf>
    <xf numFmtId="0" fontId="35" fillId="0" borderId="70" xfId="1" applyNumberFormat="1" applyBorder="1" applyAlignment="1" applyProtection="1">
      <alignment horizontal="center" vertical="center" wrapText="1"/>
      <protection locked="0"/>
    </xf>
    <xf numFmtId="0" fontId="35" fillId="0" borderId="83" xfId="1" applyNumberFormat="1" applyBorder="1" applyAlignment="1" applyProtection="1">
      <alignment horizontal="center" vertical="center" wrapText="1"/>
      <protection locked="0"/>
    </xf>
    <xf numFmtId="176" fontId="35" fillId="8" borderId="67" xfId="1" applyNumberFormat="1" applyFill="1" applyBorder="1" applyAlignment="1" applyProtection="1">
      <alignment horizontal="center" vertical="center" wrapText="1"/>
      <protection locked="0"/>
    </xf>
    <xf numFmtId="176" fontId="35" fillId="8" borderId="149" xfId="1" applyNumberFormat="1" applyFill="1" applyBorder="1" applyAlignment="1" applyProtection="1">
      <alignment horizontal="center" vertical="center" wrapText="1"/>
      <protection locked="0"/>
    </xf>
    <xf numFmtId="176" fontId="35" fillId="8" borderId="15" xfId="1" applyNumberFormat="1" applyFill="1" applyBorder="1" applyAlignment="1" applyProtection="1">
      <alignment horizontal="center" vertical="center" wrapText="1"/>
      <protection locked="0"/>
    </xf>
    <xf numFmtId="176" fontId="35" fillId="8" borderId="16" xfId="1" applyNumberFormat="1" applyFill="1" applyBorder="1" applyAlignment="1" applyProtection="1">
      <alignment horizontal="center" vertical="center" wrapText="1"/>
      <protection locked="0"/>
    </xf>
    <xf numFmtId="176" fontId="35" fillId="8" borderId="15" xfId="1" applyNumberFormat="1" applyFill="1" applyBorder="1" applyAlignment="1">
      <alignment horizontal="center" vertical="center" wrapText="1"/>
    </xf>
    <xf numFmtId="176" fontId="35" fillId="8" borderId="16" xfId="1" applyNumberFormat="1" applyFill="1" applyBorder="1" applyAlignment="1">
      <alignment horizontal="center" vertical="center" wrapText="1"/>
    </xf>
    <xf numFmtId="176" fontId="35" fillId="8" borderId="68" xfId="1" applyNumberFormat="1" applyFill="1" applyBorder="1" applyAlignment="1" applyProtection="1">
      <alignment horizontal="center" vertical="center" wrapText="1"/>
      <protection locked="0"/>
    </xf>
    <xf numFmtId="176" fontId="35" fillId="8" borderId="17" xfId="1" applyNumberFormat="1" applyFill="1" applyBorder="1" applyAlignment="1" applyProtection="1">
      <alignment horizontal="center" vertical="center" wrapText="1"/>
      <protection locked="0"/>
    </xf>
    <xf numFmtId="176" fontId="35" fillId="8" borderId="36" xfId="1" applyNumberFormat="1" applyFill="1" applyBorder="1" applyAlignment="1" applyProtection="1">
      <alignment horizontal="center" vertical="center" wrapText="1"/>
      <protection locked="0"/>
    </xf>
    <xf numFmtId="176" fontId="35" fillId="8" borderId="84" xfId="1" applyNumberFormat="1" applyFill="1" applyBorder="1" applyAlignment="1" applyProtection="1">
      <alignment horizontal="center" vertical="center" wrapText="1"/>
      <protection locked="0"/>
    </xf>
    <xf numFmtId="176" fontId="35" fillId="8" borderId="70" xfId="1" applyNumberFormat="1" applyFill="1" applyBorder="1" applyAlignment="1" applyProtection="1">
      <alignment horizontal="center" vertical="center" wrapText="1"/>
      <protection locked="0"/>
    </xf>
    <xf numFmtId="176" fontId="35" fillId="8" borderId="83" xfId="1" applyNumberFormat="1" applyFill="1" applyBorder="1" applyAlignment="1" applyProtection="1">
      <alignment horizontal="center" vertical="center" wrapText="1"/>
      <protection locked="0"/>
    </xf>
    <xf numFmtId="176" fontId="35" fillId="0" borderId="36" xfId="1" applyNumberFormat="1" applyBorder="1" applyAlignment="1" applyProtection="1">
      <alignment horizontal="center" vertical="center" wrapText="1"/>
      <protection locked="0"/>
    </xf>
    <xf numFmtId="176" fontId="35" fillId="0" borderId="84" xfId="1" applyNumberFormat="1" applyBorder="1" applyAlignment="1" applyProtection="1">
      <alignment horizontal="center" vertical="center" wrapText="1"/>
      <protection locked="0"/>
    </xf>
    <xf numFmtId="0" fontId="35" fillId="8" borderId="169" xfId="1" applyNumberFormat="1" applyFill="1" applyBorder="1" applyAlignment="1" applyProtection="1">
      <alignment horizontal="center" vertical="center" wrapText="1"/>
      <protection locked="0"/>
    </xf>
    <xf numFmtId="0" fontId="35" fillId="8" borderId="170" xfId="1" applyNumberFormat="1" applyFill="1" applyBorder="1" applyAlignment="1" applyProtection="1">
      <alignment horizontal="center" vertical="center" wrapText="1"/>
      <protection locked="0"/>
    </xf>
    <xf numFmtId="0" fontId="35" fillId="8" borderId="171" xfId="1" applyNumberFormat="1" applyFill="1" applyBorder="1" applyAlignment="1" applyProtection="1">
      <alignment horizontal="center" vertical="center" wrapText="1"/>
      <protection locked="0"/>
    </xf>
    <xf numFmtId="0" fontId="35" fillId="8" borderId="172" xfId="1" applyNumberFormat="1" applyFill="1" applyBorder="1" applyAlignment="1" applyProtection="1">
      <alignment horizontal="center" vertical="center" wrapText="1"/>
      <protection locked="0"/>
    </xf>
    <xf numFmtId="0" fontId="35" fillId="8" borderId="173" xfId="1" applyNumberFormat="1" applyFill="1" applyBorder="1" applyAlignment="1" applyProtection="1">
      <alignment horizontal="center" vertical="center" wrapText="1"/>
      <protection locked="0"/>
    </xf>
    <xf numFmtId="0" fontId="35" fillId="8" borderId="166" xfId="1" applyNumberFormat="1" applyFill="1" applyBorder="1" applyAlignment="1" applyProtection="1">
      <alignment horizontal="center" vertical="center" wrapText="1"/>
      <protection locked="0"/>
    </xf>
    <xf numFmtId="0" fontId="35" fillId="8" borderId="174" xfId="1" applyNumberFormat="1" applyFill="1" applyBorder="1" applyAlignment="1" applyProtection="1">
      <alignment horizontal="center" vertical="center" wrapText="1"/>
      <protection locked="0"/>
    </xf>
    <xf numFmtId="0" fontId="35" fillId="8" borderId="175" xfId="1" applyNumberFormat="1" applyFill="1" applyBorder="1" applyAlignment="1" applyProtection="1">
      <alignment horizontal="center" vertical="center" wrapText="1"/>
      <protection locked="0"/>
    </xf>
    <xf numFmtId="0" fontId="35" fillId="8" borderId="176" xfId="1" applyNumberFormat="1" applyFill="1" applyBorder="1" applyAlignment="1" applyProtection="1">
      <alignment horizontal="center" vertical="center" wrapText="1"/>
      <protection locked="0"/>
    </xf>
    <xf numFmtId="0" fontId="35" fillId="8" borderId="193" xfId="1" applyNumberFormat="1" applyFill="1" applyBorder="1" applyAlignment="1" applyProtection="1">
      <alignment horizontal="center" vertical="center" wrapText="1"/>
      <protection locked="0"/>
    </xf>
    <xf numFmtId="0" fontId="35" fillId="8" borderId="194" xfId="1" applyNumberFormat="1" applyFill="1" applyBorder="1" applyAlignment="1" applyProtection="1">
      <alignment horizontal="center" vertical="center" wrapText="1"/>
      <protection locked="0"/>
    </xf>
    <xf numFmtId="0" fontId="0" fillId="8" borderId="173" xfId="1" applyNumberFormat="1" applyFont="1" applyFill="1" applyBorder="1" applyAlignment="1" applyProtection="1">
      <alignment horizontal="center" vertical="center" wrapText="1"/>
      <protection locked="0"/>
    </xf>
    <xf numFmtId="176" fontId="35" fillId="8" borderId="19" xfId="1" applyNumberFormat="1" applyFill="1" applyBorder="1" applyAlignment="1" applyProtection="1">
      <alignment horizontal="center" vertical="center" wrapText="1"/>
      <protection locked="0"/>
    </xf>
    <xf numFmtId="176" fontId="35" fillId="8" borderId="20" xfId="1" applyNumberFormat="1" applyFill="1" applyBorder="1" applyAlignment="1" applyProtection="1">
      <alignment horizontal="center" vertical="center" wrapText="1"/>
      <protection locked="0"/>
    </xf>
    <xf numFmtId="176" fontId="35" fillId="8" borderId="18" xfId="1" applyNumberFormat="1" applyFill="1" applyBorder="1" applyAlignment="1" applyProtection="1">
      <alignment horizontal="center" vertical="center" wrapText="1"/>
      <protection locked="0"/>
    </xf>
    <xf numFmtId="176" fontId="35" fillId="8" borderId="126" xfId="1" applyNumberFormat="1" applyFill="1" applyBorder="1" applyAlignment="1" applyProtection="1">
      <alignment horizontal="center" vertical="center" wrapText="1"/>
      <protection locked="0"/>
    </xf>
    <xf numFmtId="176" fontId="35" fillId="8" borderId="3" xfId="1" applyNumberFormat="1" applyFill="1" applyBorder="1" applyAlignment="1" applyProtection="1">
      <alignment horizontal="center" vertical="center" wrapText="1"/>
      <protection locked="0"/>
    </xf>
    <xf numFmtId="176" fontId="35" fillId="8" borderId="127" xfId="1" applyNumberFormat="1" applyFill="1" applyBorder="1" applyAlignment="1" applyProtection="1">
      <alignment horizontal="center" vertical="center" wrapText="1"/>
      <protection locked="0"/>
    </xf>
    <xf numFmtId="176" fontId="35" fillId="8" borderId="14" xfId="1" applyNumberFormat="1" applyFill="1" applyBorder="1" applyAlignment="1" applyProtection="1">
      <alignment horizontal="center" vertical="center" wrapText="1"/>
      <protection locked="0"/>
    </xf>
    <xf numFmtId="176" fontId="35" fillId="0" borderId="56" xfId="1" applyNumberFormat="1" applyBorder="1" applyAlignment="1" applyProtection="1">
      <alignment horizontal="center" vertical="center" wrapText="1"/>
      <protection locked="0"/>
    </xf>
    <xf numFmtId="0" fontId="35" fillId="0" borderId="156" xfId="1" applyNumberFormat="1" applyBorder="1" applyAlignment="1" applyProtection="1">
      <alignment horizontal="center" vertical="center" wrapText="1"/>
      <protection locked="0"/>
    </xf>
    <xf numFmtId="0" fontId="35" fillId="0" borderId="156" xfId="1" applyNumberFormat="1" applyBorder="1" applyAlignment="1">
      <alignment horizontal="center" vertical="center" wrapText="1"/>
    </xf>
    <xf numFmtId="0" fontId="35" fillId="12" borderId="74" xfId="2" applyNumberFormat="1" applyFill="1" applyBorder="1" applyAlignment="1">
      <alignment horizontal="center" vertical="center" wrapText="1"/>
    </xf>
    <xf numFmtId="0" fontId="35" fillId="12" borderId="156" xfId="2" applyNumberFormat="1" applyFill="1" applyBorder="1" applyAlignment="1">
      <alignment horizontal="center" vertical="center" wrapText="1"/>
    </xf>
    <xf numFmtId="0" fontId="35" fillId="12" borderId="156" xfId="2" applyNumberFormat="1" applyFill="1" applyBorder="1" applyAlignment="1" applyProtection="1">
      <alignment horizontal="center" vertical="center" wrapText="1"/>
      <protection locked="0"/>
    </xf>
    <xf numFmtId="0" fontId="35" fillId="13" borderId="74" xfId="1" applyNumberFormat="1" applyFill="1" applyBorder="1" applyAlignment="1">
      <alignment horizontal="center" vertical="center" wrapText="1"/>
    </xf>
    <xf numFmtId="0" fontId="35" fillId="13" borderId="156" xfId="1" applyNumberFormat="1" applyFill="1" applyBorder="1" applyAlignment="1">
      <alignment horizontal="center" vertical="center" wrapText="1"/>
    </xf>
    <xf numFmtId="0" fontId="35" fillId="0" borderId="147" xfId="1" applyNumberFormat="1" applyBorder="1" applyAlignment="1">
      <alignment horizontal="center" vertical="center" shrinkToFit="1"/>
    </xf>
    <xf numFmtId="0" fontId="35" fillId="0" borderId="42" xfId="1" applyNumberFormat="1" applyBorder="1" applyAlignment="1">
      <alignment horizontal="center" vertical="center" shrinkToFit="1"/>
    </xf>
    <xf numFmtId="0" fontId="35" fillId="5" borderId="86" xfId="1" applyNumberFormat="1" applyFill="1" applyBorder="1" applyAlignment="1">
      <alignment horizontal="center" vertical="center" wrapText="1"/>
    </xf>
    <xf numFmtId="0" fontId="35" fillId="5" borderId="19" xfId="1" applyNumberFormat="1" applyFill="1" applyBorder="1" applyAlignment="1">
      <alignment horizontal="center" vertical="center" wrapText="1"/>
    </xf>
    <xf numFmtId="0" fontId="35" fillId="5" borderId="149" xfId="1" applyNumberFormat="1" applyFill="1" applyBorder="1" applyAlignment="1">
      <alignment horizontal="center" vertical="center" wrapText="1"/>
    </xf>
    <xf numFmtId="0" fontId="35" fillId="14" borderId="73" xfId="1" applyNumberFormat="1" applyFill="1" applyBorder="1" applyAlignment="1">
      <alignment horizontal="center" vertical="center" wrapText="1"/>
    </xf>
    <xf numFmtId="0" fontId="35" fillId="14" borderId="86" xfId="1" applyNumberFormat="1" applyFill="1" applyBorder="1" applyAlignment="1">
      <alignment horizontal="center" vertical="center" wrapText="1"/>
    </xf>
    <xf numFmtId="0" fontId="35" fillId="14" borderId="35" xfId="1" applyNumberFormat="1" applyFill="1" applyBorder="1" applyAlignment="1">
      <alignment horizontal="center" vertical="center" wrapText="1"/>
    </xf>
    <xf numFmtId="0" fontId="35" fillId="14" borderId="129" xfId="1" applyNumberFormat="1" applyFill="1" applyBorder="1" applyAlignment="1">
      <alignment horizontal="center" vertical="center" wrapText="1"/>
    </xf>
    <xf numFmtId="0" fontId="35" fillId="14" borderId="122" xfId="1" applyNumberFormat="1" applyFill="1" applyBorder="1" applyAlignment="1">
      <alignment horizontal="center" vertical="center" wrapText="1"/>
    </xf>
    <xf numFmtId="0" fontId="35" fillId="14" borderId="157" xfId="1" applyNumberFormat="1" applyFill="1" applyBorder="1" applyAlignment="1">
      <alignment horizontal="center" vertical="center" wrapText="1"/>
    </xf>
    <xf numFmtId="0" fontId="35" fillId="14" borderId="5" xfId="1" applyNumberFormat="1" applyFill="1" applyBorder="1" applyAlignment="1">
      <alignment horizontal="center" vertical="center" wrapText="1"/>
    </xf>
    <xf numFmtId="0" fontId="35" fillId="14" borderId="40" xfId="1" applyNumberFormat="1" applyFill="1" applyBorder="1" applyAlignment="1">
      <alignment horizontal="center" vertical="center" wrapText="1"/>
    </xf>
    <xf numFmtId="0" fontId="35" fillId="14" borderId="127" xfId="1" applyNumberFormat="1" applyFill="1" applyBorder="1" applyAlignment="1">
      <alignment horizontal="center" vertical="center" wrapText="1"/>
    </xf>
    <xf numFmtId="0" fontId="35" fillId="5" borderId="1" xfId="1" applyNumberFormat="1" applyFill="1" applyBorder="1" applyAlignment="1">
      <alignment horizontal="center" vertical="center" wrapText="1"/>
    </xf>
    <xf numFmtId="0" fontId="35" fillId="0" borderId="1" xfId="1" applyNumberFormat="1" applyBorder="1" applyAlignment="1">
      <alignment horizontal="center" vertical="center" wrapText="1"/>
    </xf>
    <xf numFmtId="0" fontId="35" fillId="5" borderId="70" xfId="1" applyNumberFormat="1" applyFill="1" applyBorder="1" applyAlignment="1">
      <alignment horizontal="center" vertical="center" wrapText="1"/>
    </xf>
    <xf numFmtId="0" fontId="35" fillId="5" borderId="67" xfId="1" applyNumberFormat="1" applyFill="1" applyBorder="1" applyAlignment="1">
      <alignment horizontal="center" vertical="center" wrapText="1"/>
    </xf>
    <xf numFmtId="0" fontId="35" fillId="5" borderId="55" xfId="1" applyNumberFormat="1" applyFill="1" applyBorder="1" applyAlignment="1">
      <alignment horizontal="center" vertical="center" wrapText="1"/>
    </xf>
    <xf numFmtId="0" fontId="35" fillId="5" borderId="35" xfId="1" applyNumberFormat="1" applyFill="1" applyBorder="1" applyAlignment="1">
      <alignment horizontal="center" vertical="center" wrapText="1"/>
    </xf>
    <xf numFmtId="0" fontId="35" fillId="5" borderId="129" xfId="1" applyNumberFormat="1" applyFill="1" applyBorder="1" applyAlignment="1">
      <alignment horizontal="center" vertical="center" wrapText="1"/>
    </xf>
    <xf numFmtId="0" fontId="35" fillId="5" borderId="158" xfId="1" applyNumberFormat="1" applyFill="1" applyBorder="1" applyAlignment="1">
      <alignment horizontal="center" vertical="center" wrapText="1"/>
    </xf>
    <xf numFmtId="0" fontId="35" fillId="5" borderId="0" xfId="1" applyNumberFormat="1" applyFill="1" applyAlignment="1">
      <alignment horizontal="center" vertical="center" wrapText="1"/>
    </xf>
    <xf numFmtId="0" fontId="35" fillId="5" borderId="157" xfId="1" applyNumberFormat="1" applyFill="1" applyBorder="1" applyAlignment="1">
      <alignment horizontal="center" vertical="center" wrapText="1"/>
    </xf>
    <xf numFmtId="0" fontId="35" fillId="5" borderId="68" xfId="1" applyNumberFormat="1" applyFill="1" applyBorder="1" applyAlignment="1">
      <alignment horizontal="center" vertical="center" wrapText="1"/>
    </xf>
    <xf numFmtId="0" fontId="35" fillId="5" borderId="18" xfId="1" applyNumberFormat="1" applyFill="1" applyBorder="1" applyAlignment="1">
      <alignment horizontal="center" vertical="center" wrapText="1"/>
    </xf>
    <xf numFmtId="0" fontId="35" fillId="5" borderId="127" xfId="1" applyNumberFormat="1" applyFill="1" applyBorder="1" applyAlignment="1">
      <alignment horizontal="center" vertical="center" wrapText="1"/>
    </xf>
    <xf numFmtId="0" fontId="35" fillId="5" borderId="10" xfId="1" applyNumberFormat="1" applyFill="1" applyBorder="1" applyAlignment="1">
      <alignment horizontal="center" vertical="center" wrapText="1"/>
    </xf>
    <xf numFmtId="0" fontId="35" fillId="5" borderId="95" xfId="1" applyNumberFormat="1" applyFill="1" applyBorder="1" applyAlignment="1">
      <alignment horizontal="center" vertical="center" wrapText="1"/>
    </xf>
    <xf numFmtId="0" fontId="35" fillId="5" borderId="63" xfId="1" applyNumberFormat="1" applyFill="1" applyBorder="1" applyAlignment="1">
      <alignment horizontal="center" vertical="center" wrapText="1"/>
    </xf>
    <xf numFmtId="0" fontId="35" fillId="5" borderId="11" xfId="1" applyNumberFormat="1" applyFill="1" applyBorder="1" applyAlignment="1">
      <alignment horizontal="center" vertical="center" wrapText="1"/>
    </xf>
    <xf numFmtId="0" fontId="35" fillId="5" borderId="159" xfId="1" applyNumberFormat="1" applyFill="1" applyBorder="1" applyAlignment="1">
      <alignment horizontal="center" vertical="center" wrapText="1"/>
    </xf>
    <xf numFmtId="0" fontId="35" fillId="5" borderId="62" xfId="1" applyNumberFormat="1" applyFill="1" applyBorder="1" applyAlignment="1">
      <alignment horizontal="center" vertical="center" wrapText="1"/>
    </xf>
    <xf numFmtId="0" fontId="35" fillId="4" borderId="160" xfId="1" applyNumberFormat="1" applyFill="1" applyBorder="1" applyAlignment="1">
      <alignment horizontal="center" vertical="center" wrapText="1"/>
    </xf>
    <xf numFmtId="0" fontId="35" fillId="4" borderId="155" xfId="1" applyNumberFormat="1" applyFill="1" applyBorder="1" applyAlignment="1">
      <alignment horizontal="center" vertical="center" wrapText="1"/>
    </xf>
    <xf numFmtId="0" fontId="35" fillId="0" borderId="61" xfId="1" applyNumberFormat="1" applyBorder="1" applyAlignment="1">
      <alignment horizontal="center" vertical="center" wrapText="1"/>
    </xf>
    <xf numFmtId="0" fontId="35" fillId="4" borderId="161" xfId="1" applyNumberFormat="1" applyFill="1" applyBorder="1" applyAlignment="1">
      <alignment horizontal="center" vertical="center" wrapText="1"/>
    </xf>
    <xf numFmtId="0" fontId="35" fillId="4" borderId="95" xfId="1" applyNumberFormat="1" applyFill="1" applyBorder="1" applyAlignment="1">
      <alignment horizontal="center" vertical="center" wrapText="1"/>
    </xf>
    <xf numFmtId="0" fontId="35" fillId="0" borderId="95" xfId="1" applyNumberFormat="1" applyBorder="1" applyAlignment="1">
      <alignment horizontal="center" vertical="center" wrapText="1"/>
    </xf>
    <xf numFmtId="0" fontId="35" fillId="0" borderId="63" xfId="1" applyNumberFormat="1" applyBorder="1" applyAlignment="1">
      <alignment horizontal="center" vertical="center" wrapText="1"/>
    </xf>
    <xf numFmtId="0" fontId="35" fillId="0" borderId="74" xfId="1" applyNumberFormat="1" applyBorder="1" applyAlignment="1">
      <alignment horizontal="center" vertical="center"/>
    </xf>
    <xf numFmtId="0" fontId="35" fillId="0" borderId="72" xfId="1" applyNumberFormat="1" applyBorder="1" applyAlignment="1">
      <alignment horizontal="center" vertical="center"/>
    </xf>
    <xf numFmtId="0" fontId="35" fillId="4" borderId="162" xfId="1" applyNumberFormat="1" applyFill="1" applyBorder="1" applyAlignment="1">
      <alignment horizontal="center" vertical="center" wrapText="1"/>
    </xf>
    <xf numFmtId="0" fontId="35" fillId="4" borderId="159" xfId="1" applyNumberFormat="1" applyFill="1" applyBorder="1" applyAlignment="1">
      <alignment horizontal="center" vertical="center" wrapText="1"/>
    </xf>
    <xf numFmtId="0" fontId="35" fillId="0" borderId="159" xfId="1" applyNumberFormat="1" applyBorder="1" applyAlignment="1">
      <alignment horizontal="center" vertical="center" wrapText="1"/>
    </xf>
    <xf numFmtId="0" fontId="35" fillId="4" borderId="2" xfId="1" applyNumberFormat="1" applyFill="1" applyBorder="1" applyAlignment="1">
      <alignment horizontal="center" vertical="center" wrapText="1"/>
    </xf>
    <xf numFmtId="0" fontId="23" fillId="0" borderId="163" xfId="1" applyNumberFormat="1" applyFont="1" applyBorder="1" applyAlignment="1">
      <alignment vertical="center"/>
    </xf>
    <xf numFmtId="0" fontId="35" fillId="11" borderId="6" xfId="1" applyNumberFormat="1" applyFill="1" applyBorder="1" applyAlignment="1">
      <alignment horizontal="center" vertical="center" wrapText="1"/>
    </xf>
    <xf numFmtId="0" fontId="35" fillId="11" borderId="3" xfId="1" applyNumberFormat="1" applyFill="1" applyBorder="1" applyAlignment="1">
      <alignment horizontal="center" vertical="center" wrapText="1"/>
    </xf>
    <xf numFmtId="0" fontId="35" fillId="11" borderId="61" xfId="1" applyNumberFormat="1" applyFill="1" applyBorder="1" applyAlignment="1">
      <alignment horizontal="center" vertical="center" wrapText="1"/>
    </xf>
    <xf numFmtId="0" fontId="35" fillId="11" borderId="67" xfId="1" applyNumberFormat="1" applyFill="1" applyBorder="1" applyAlignment="1">
      <alignment horizontal="center" vertical="center" wrapText="1"/>
    </xf>
    <xf numFmtId="0" fontId="35" fillId="11" borderId="5" xfId="1" applyNumberFormat="1" applyFill="1" applyBorder="1" applyAlignment="1">
      <alignment horizontal="center" vertical="center" wrapText="1"/>
    </xf>
    <xf numFmtId="0" fontId="35" fillId="11" borderId="15" xfId="1" applyNumberFormat="1" applyFill="1" applyBorder="1" applyAlignment="1">
      <alignment horizontal="center" vertical="center" wrapText="1"/>
    </xf>
    <xf numFmtId="0" fontId="35" fillId="11" borderId="65" xfId="1" applyNumberFormat="1" applyFill="1" applyBorder="1" applyAlignment="1">
      <alignment horizontal="center" vertical="center" wrapText="1"/>
    </xf>
    <xf numFmtId="0" fontId="35" fillId="11" borderId="20" xfId="1" applyNumberFormat="1" applyFill="1" applyBorder="1" applyAlignment="1">
      <alignment horizontal="center" vertical="center" wrapText="1"/>
    </xf>
    <xf numFmtId="0" fontId="35" fillId="11" borderId="57" xfId="1" applyNumberFormat="1" applyFill="1" applyBorder="1" applyAlignment="1">
      <alignment horizontal="center" vertical="center" wrapText="1"/>
    </xf>
    <xf numFmtId="0" fontId="35" fillId="11" borderId="155" xfId="1" applyNumberFormat="1" applyFill="1" applyBorder="1" applyAlignment="1">
      <alignment horizontal="center" vertical="center" wrapText="1"/>
    </xf>
    <xf numFmtId="0" fontId="35" fillId="11" borderId="70" xfId="1" applyNumberFormat="1" applyFill="1" applyBorder="1" applyAlignment="1">
      <alignment horizontal="center" vertical="center" wrapText="1"/>
    </xf>
    <xf numFmtId="0" fontId="35" fillId="11" borderId="37" xfId="1" applyNumberFormat="1" applyFill="1" applyBorder="1" applyAlignment="1">
      <alignment horizontal="center" vertical="center" wrapText="1"/>
    </xf>
    <xf numFmtId="0" fontId="35" fillId="11" borderId="14" xfId="1" applyNumberFormat="1" applyFill="1" applyBorder="1" applyAlignment="1">
      <alignment horizontal="center" vertical="center" wrapText="1"/>
    </xf>
    <xf numFmtId="0" fontId="35" fillId="5" borderId="24" xfId="1" applyNumberFormat="1" applyFill="1" applyBorder="1" applyAlignment="1">
      <alignment horizontal="center" vertical="center" shrinkToFit="1"/>
    </xf>
    <xf numFmtId="0" fontId="9" fillId="8" borderId="5" xfId="1" applyNumberFormat="1" applyFont="1" applyFill="1" applyBorder="1" applyAlignment="1">
      <alignment horizontal="center" vertical="center" wrapText="1" shrinkToFit="1"/>
    </xf>
    <xf numFmtId="0" fontId="9" fillId="8" borderId="37" xfId="1" applyNumberFormat="1" applyFont="1" applyFill="1" applyBorder="1" applyAlignment="1">
      <alignment horizontal="center" vertical="center" wrapText="1" shrinkToFit="1"/>
    </xf>
    <xf numFmtId="0" fontId="9" fillId="8" borderId="10" xfId="1" applyNumberFormat="1" applyFont="1" applyFill="1" applyBorder="1" applyAlignment="1">
      <alignment horizontal="center" vertical="center" wrapText="1" shrinkToFit="1"/>
    </xf>
    <xf numFmtId="0" fontId="9" fillId="8" borderId="177" xfId="1" applyNumberFormat="1" applyFont="1" applyFill="1" applyBorder="1" applyAlignment="1">
      <alignment horizontal="center" vertical="center" wrapText="1" shrinkToFit="1"/>
    </xf>
    <xf numFmtId="0" fontId="9" fillId="8" borderId="2" xfId="1" applyNumberFormat="1" applyFont="1" applyFill="1" applyBorder="1" applyAlignment="1">
      <alignment horizontal="center" vertical="center" wrapText="1" shrinkToFit="1"/>
    </xf>
    <xf numFmtId="0" fontId="9" fillId="8" borderId="14" xfId="1" applyNumberFormat="1" applyFont="1" applyFill="1" applyBorder="1" applyAlignment="1">
      <alignment horizontal="center" vertical="center" wrapText="1" shrinkToFit="1"/>
    </xf>
    <xf numFmtId="0" fontId="35" fillId="4" borderId="74" xfId="1" applyNumberFormat="1" applyFill="1" applyBorder="1" applyAlignment="1">
      <alignment horizontal="center" vertical="center" wrapText="1"/>
    </xf>
    <xf numFmtId="0" fontId="35" fillId="4" borderId="156" xfId="1" applyNumberFormat="1" applyFill="1" applyBorder="1" applyAlignment="1">
      <alignment horizontal="center" vertical="center" wrapText="1"/>
    </xf>
    <xf numFmtId="0" fontId="35" fillId="4" borderId="58" xfId="1" applyNumberFormat="1" applyFill="1" applyBorder="1" applyAlignment="1">
      <alignment horizontal="center" vertical="center" wrapText="1"/>
    </xf>
    <xf numFmtId="0" fontId="35" fillId="4" borderId="24" xfId="1" applyNumberFormat="1" applyFill="1" applyBorder="1" applyAlignment="1">
      <alignment horizontal="center" vertical="center" wrapText="1"/>
    </xf>
    <xf numFmtId="0" fontId="35" fillId="4" borderId="25" xfId="1" applyNumberFormat="1" applyFill="1" applyBorder="1" applyAlignment="1">
      <alignment horizontal="center" vertical="center" wrapText="1"/>
    </xf>
    <xf numFmtId="0" fontId="9" fillId="8" borderId="126" xfId="1" applyNumberFormat="1" applyFont="1" applyFill="1" applyBorder="1" applyAlignment="1">
      <alignment horizontal="center" vertical="center" wrapText="1" shrinkToFit="1"/>
    </xf>
    <xf numFmtId="0" fontId="9" fillId="8" borderId="127" xfId="1" applyNumberFormat="1" applyFont="1" applyFill="1" applyBorder="1" applyAlignment="1">
      <alignment horizontal="center" vertical="center" wrapText="1" shrinkToFit="1"/>
    </xf>
    <xf numFmtId="0" fontId="35" fillId="4" borderId="84" xfId="1" applyNumberFormat="1" applyFill="1" applyBorder="1" applyAlignment="1">
      <alignment horizontal="center" vertical="center" wrapText="1"/>
    </xf>
    <xf numFmtId="0" fontId="35" fillId="4" borderId="17" xfId="1" applyNumberFormat="1" applyFill="1" applyBorder="1" applyAlignment="1">
      <alignment horizontal="center" vertical="center" wrapText="1"/>
    </xf>
    <xf numFmtId="0" fontId="35" fillId="3" borderId="5" xfId="1" applyNumberFormat="1" applyFill="1" applyBorder="1" applyAlignment="1">
      <alignment horizontal="center" vertical="center" wrapText="1"/>
    </xf>
    <xf numFmtId="0" fontId="35" fillId="3" borderId="37" xfId="1" applyNumberFormat="1" applyFill="1" applyBorder="1" applyAlignment="1">
      <alignment horizontal="center" vertical="center" wrapText="1"/>
    </xf>
    <xf numFmtId="0" fontId="35" fillId="0" borderId="159" xfId="1" applyNumberFormat="1" applyBorder="1" applyAlignment="1" applyProtection="1">
      <alignment horizontal="center" vertical="center" wrapText="1"/>
      <protection locked="0"/>
    </xf>
    <xf numFmtId="0" fontId="35" fillId="0" borderId="178" xfId="1" applyNumberFormat="1" applyBorder="1" applyAlignment="1" applyProtection="1">
      <alignment horizontal="center" vertical="center" wrapText="1"/>
      <protection locked="0"/>
    </xf>
    <xf numFmtId="0" fontId="35" fillId="0" borderId="0" xfId="1" applyNumberFormat="1" applyAlignment="1">
      <alignment vertical="center" wrapText="1"/>
    </xf>
    <xf numFmtId="0" fontId="35" fillId="0" borderId="0" xfId="1" applyNumberFormat="1" applyAlignment="1">
      <alignment vertical="center"/>
    </xf>
    <xf numFmtId="0" fontId="2" fillId="30" borderId="55" xfId="1" applyNumberFormat="1" applyFont="1" applyFill="1" applyBorder="1" applyAlignment="1">
      <alignment horizontal="center" vertical="center"/>
    </xf>
    <xf numFmtId="0" fontId="2" fillId="30" borderId="0" xfId="1" applyNumberFormat="1" applyFont="1" applyFill="1" applyAlignment="1">
      <alignment horizontal="center" vertical="center"/>
    </xf>
    <xf numFmtId="0" fontId="35" fillId="31" borderId="0" xfId="1" applyNumberFormat="1" applyFill="1" applyAlignment="1">
      <alignment horizontal="left" vertical="center" wrapText="1"/>
    </xf>
    <xf numFmtId="0" fontId="35" fillId="6" borderId="4" xfId="1" applyNumberFormat="1" applyFill="1" applyBorder="1" applyAlignment="1">
      <alignment horizontal="center" vertical="center" wrapText="1"/>
    </xf>
    <xf numFmtId="0" fontId="35" fillId="6" borderId="5" xfId="1" applyNumberFormat="1" applyFill="1" applyBorder="1" applyAlignment="1">
      <alignment horizontal="center" vertical="center" wrapText="1"/>
    </xf>
    <xf numFmtId="0" fontId="35" fillId="6" borderId="1" xfId="1" applyNumberFormat="1" applyFill="1" applyBorder="1" applyAlignment="1">
      <alignment horizontal="center" vertical="center" wrapText="1"/>
    </xf>
    <xf numFmtId="0" fontId="35" fillId="0" borderId="5" xfId="1" applyNumberFormat="1" applyBorder="1" applyAlignment="1">
      <alignment horizontal="center" vertical="center" wrapText="1"/>
    </xf>
    <xf numFmtId="0" fontId="10" fillId="0" borderId="4" xfId="1" applyNumberFormat="1" applyFont="1" applyBorder="1" applyAlignment="1">
      <alignment horizontal="center" vertical="center" wrapText="1"/>
    </xf>
    <xf numFmtId="0" fontId="35" fillId="0" borderId="3" xfId="1" applyNumberFormat="1" applyBorder="1" applyAlignment="1">
      <alignment horizontal="center" vertical="center" wrapText="1"/>
    </xf>
    <xf numFmtId="0" fontId="24" fillId="0" borderId="0" xfId="4" applyNumberFormat="1" applyFont="1" applyAlignment="1">
      <alignment horizontal="center" vertical="center"/>
    </xf>
    <xf numFmtId="0" fontId="11" fillId="0" borderId="0" xfId="4" applyNumberFormat="1" applyFont="1" applyAlignment="1">
      <alignment vertical="center"/>
    </xf>
    <xf numFmtId="0" fontId="12" fillId="0" borderId="145" xfId="4" applyNumberFormat="1" applyFont="1" applyBorder="1" applyAlignment="1">
      <alignment horizontal="left" vertical="center"/>
    </xf>
    <xf numFmtId="0" fontId="11" fillId="0" borderId="145" xfId="4" applyNumberFormat="1" applyFont="1" applyBorder="1" applyAlignment="1">
      <alignment vertical="center"/>
    </xf>
    <xf numFmtId="0" fontId="12" fillId="21" borderId="179" xfId="4" applyNumberFormat="1" applyFont="1" applyFill="1" applyBorder="1" applyAlignment="1">
      <alignment horizontal="center" vertical="center" wrapText="1"/>
    </xf>
    <xf numFmtId="0" fontId="11" fillId="0" borderId="180" xfId="4" applyNumberFormat="1" applyFont="1" applyBorder="1" applyAlignment="1">
      <alignment vertical="center"/>
    </xf>
    <xf numFmtId="0" fontId="25" fillId="21" borderId="181" xfId="4" applyNumberFormat="1" applyFont="1" applyFill="1" applyBorder="1" applyAlignment="1">
      <alignment horizontal="center" vertical="center" wrapText="1"/>
    </xf>
    <xf numFmtId="0" fontId="16" fillId="0" borderId="182" xfId="4" applyNumberFormat="1" applyFont="1" applyBorder="1" applyAlignment="1">
      <alignment vertical="center"/>
    </xf>
    <xf numFmtId="0" fontId="12" fillId="21" borderId="112" xfId="4" applyNumberFormat="1" applyFont="1" applyFill="1" applyBorder="1" applyAlignment="1">
      <alignment horizontal="center" vertical="center" shrinkToFit="1"/>
    </xf>
    <xf numFmtId="0" fontId="11" fillId="0" borderId="183" xfId="4" applyNumberFormat="1" applyFont="1" applyBorder="1" applyAlignment="1">
      <alignment vertical="center"/>
    </xf>
    <xf numFmtId="0" fontId="12" fillId="21" borderId="111" xfId="4" applyNumberFormat="1" applyFont="1" applyFill="1" applyBorder="1" applyAlignment="1">
      <alignment horizontal="center" vertical="center" shrinkToFit="1"/>
    </xf>
    <xf numFmtId="0" fontId="11" fillId="0" borderId="184" xfId="4" applyNumberFormat="1" applyFont="1" applyBorder="1" applyAlignment="1">
      <alignment vertical="center"/>
    </xf>
    <xf numFmtId="0" fontId="12" fillId="21" borderId="185" xfId="4" applyNumberFormat="1" applyFont="1" applyFill="1" applyBorder="1" applyAlignment="1">
      <alignment horizontal="center" vertical="center"/>
    </xf>
    <xf numFmtId="0" fontId="11" fillId="0" borderId="186" xfId="4" applyNumberFormat="1" applyFont="1" applyBorder="1" applyAlignment="1">
      <alignment vertical="center"/>
    </xf>
    <xf numFmtId="0" fontId="11" fillId="0" borderId="134" xfId="4" applyNumberFormat="1" applyFont="1" applyBorder="1" applyAlignment="1">
      <alignment vertical="center"/>
    </xf>
    <xf numFmtId="0" fontId="26" fillId="21" borderId="109" xfId="4" applyNumberFormat="1" applyFont="1" applyFill="1" applyBorder="1" applyAlignment="1">
      <alignment horizontal="center" vertical="center" wrapText="1"/>
    </xf>
    <xf numFmtId="0" fontId="16" fillId="0" borderId="118" xfId="4" applyNumberFormat="1" applyFont="1" applyBorder="1" applyAlignment="1">
      <alignment vertical="center"/>
    </xf>
    <xf numFmtId="0" fontId="16" fillId="0" borderId="141" xfId="4" applyNumberFormat="1" applyFont="1" applyBorder="1" applyAlignment="1">
      <alignment vertical="center"/>
    </xf>
    <xf numFmtId="0" fontId="27" fillId="21" borderId="110" xfId="4" applyNumberFormat="1" applyFont="1" applyFill="1" applyBorder="1" applyAlignment="1">
      <alignment horizontal="center" vertical="center" wrapText="1"/>
    </xf>
    <xf numFmtId="0" fontId="11" fillId="0" borderId="131" xfId="4" applyNumberFormat="1" applyFont="1" applyBorder="1" applyAlignment="1">
      <alignment vertical="center"/>
    </xf>
    <xf numFmtId="0" fontId="11" fillId="0" borderId="142" xfId="4" applyNumberFormat="1" applyFont="1" applyBorder="1" applyAlignment="1">
      <alignment vertical="center"/>
    </xf>
    <xf numFmtId="0" fontId="12" fillId="21" borderId="187" xfId="4" applyNumberFormat="1" applyFont="1" applyFill="1" applyBorder="1" applyAlignment="1">
      <alignment horizontal="center" vertical="center"/>
    </xf>
    <xf numFmtId="0" fontId="11" fillId="0" borderId="101" xfId="4" applyNumberFormat="1" applyFont="1" applyBorder="1" applyAlignment="1">
      <alignment vertical="center"/>
    </xf>
    <xf numFmtId="0" fontId="12" fillId="21" borderId="188" xfId="4" applyNumberFormat="1" applyFont="1" applyFill="1" applyBorder="1" applyAlignment="1">
      <alignment horizontal="center" vertical="center"/>
    </xf>
    <xf numFmtId="0" fontId="11" fillId="0" borderId="104" xfId="4" applyNumberFormat="1" applyFont="1" applyBorder="1" applyAlignment="1">
      <alignment vertical="center"/>
    </xf>
    <xf numFmtId="0" fontId="12" fillId="20" borderId="179" xfId="4" applyNumberFormat="1" applyFont="1" applyFill="1" applyBorder="1" applyAlignment="1">
      <alignment horizontal="center" vertical="center" wrapText="1"/>
    </xf>
    <xf numFmtId="0" fontId="11" fillId="0" borderId="189" xfId="4" applyNumberFormat="1" applyFont="1" applyBorder="1" applyAlignment="1">
      <alignment vertical="center"/>
    </xf>
    <xf numFmtId="0" fontId="12" fillId="20" borderId="181" xfId="4" applyNumberFormat="1" applyFont="1" applyFill="1" applyBorder="1" applyAlignment="1">
      <alignment horizontal="center" vertical="center" wrapText="1"/>
    </xf>
    <xf numFmtId="0" fontId="11" fillId="0" borderId="182" xfId="4" applyNumberFormat="1" applyFont="1" applyBorder="1" applyAlignment="1">
      <alignment vertical="center"/>
    </xf>
    <xf numFmtId="0" fontId="11" fillId="0" borderId="190" xfId="4" applyNumberFormat="1" applyFont="1" applyBorder="1" applyAlignment="1">
      <alignment vertical="center"/>
    </xf>
    <xf numFmtId="0" fontId="12" fillId="19" borderId="98" xfId="4" applyNumberFormat="1" applyFont="1" applyFill="1" applyBorder="1" applyAlignment="1">
      <alignment horizontal="center" vertical="center" shrinkToFit="1"/>
    </xf>
    <xf numFmtId="0" fontId="11" fillId="0" borderId="98" xfId="4" applyNumberFormat="1" applyFont="1" applyBorder="1" applyAlignment="1">
      <alignment vertical="center"/>
    </xf>
    <xf numFmtId="0" fontId="12" fillId="0" borderId="179" xfId="4" applyNumberFormat="1" applyFont="1" applyBorder="1" applyAlignment="1">
      <alignment horizontal="center" vertical="center" wrapText="1"/>
    </xf>
    <xf numFmtId="0" fontId="35" fillId="6" borderId="87" xfId="6" applyNumberFormat="1" applyFill="1" applyBorder="1" applyAlignment="1">
      <alignment horizontal="center" vertical="center" wrapText="1"/>
    </xf>
    <xf numFmtId="0" fontId="35" fillId="6" borderId="152" xfId="6" applyNumberFormat="1" applyFill="1" applyBorder="1" applyAlignment="1">
      <alignment horizontal="center" vertical="center" wrapText="1"/>
    </xf>
    <xf numFmtId="0" fontId="35" fillId="6" borderId="155" xfId="6" applyNumberFormat="1" applyFill="1" applyBorder="1" applyAlignment="1">
      <alignment horizontal="center" vertical="center" wrapText="1"/>
    </xf>
    <xf numFmtId="0" fontId="35" fillId="6" borderId="158" xfId="6" applyNumberFormat="1" applyFill="1" applyBorder="1" applyAlignment="1">
      <alignment horizontal="center" vertical="center" wrapText="1"/>
    </xf>
    <xf numFmtId="0" fontId="35" fillId="6" borderId="128" xfId="6" applyNumberFormat="1" applyFill="1" applyBorder="1" applyAlignment="1">
      <alignment horizontal="center" vertical="center" wrapText="1"/>
    </xf>
    <xf numFmtId="0" fontId="35" fillId="0" borderId="143" xfId="6" applyNumberFormat="1" applyBorder="1" applyAlignment="1">
      <alignment horizontal="center" vertical="center" wrapText="1"/>
    </xf>
    <xf numFmtId="0" fontId="35" fillId="6" borderId="147" xfId="6" applyNumberFormat="1" applyFill="1" applyBorder="1" applyAlignment="1">
      <alignment horizontal="center" vertical="center" wrapText="1"/>
    </xf>
    <xf numFmtId="0" fontId="35" fillId="0" borderId="42" xfId="6" applyNumberFormat="1" applyBorder="1" applyAlignment="1">
      <alignment horizontal="center" vertical="center" wrapText="1"/>
    </xf>
    <xf numFmtId="0" fontId="35" fillId="6" borderId="69" xfId="6" applyNumberFormat="1" applyFill="1" applyBorder="1" applyAlignment="1">
      <alignment horizontal="center" vertical="center" wrapText="1"/>
    </xf>
    <xf numFmtId="0" fontId="35" fillId="6" borderId="39" xfId="6" applyNumberFormat="1" applyFill="1" applyBorder="1" applyAlignment="1">
      <alignment horizontal="center" vertical="center" wrapText="1"/>
    </xf>
    <xf numFmtId="0" fontId="35" fillId="16" borderId="155" xfId="6" applyNumberFormat="1" applyFill="1" applyBorder="1" applyAlignment="1">
      <alignment horizontal="center" vertical="center" wrapText="1"/>
    </xf>
    <xf numFmtId="0" fontId="35" fillId="16" borderId="6" xfId="6" applyNumberFormat="1" applyFill="1" applyBorder="1" applyAlignment="1">
      <alignment horizontal="center" vertical="center" wrapText="1"/>
    </xf>
    <xf numFmtId="0" fontId="35" fillId="16" borderId="37" xfId="6" applyNumberFormat="1" applyFill="1" applyBorder="1" applyAlignment="1">
      <alignment horizontal="center" vertical="center" wrapText="1"/>
    </xf>
    <xf numFmtId="0" fontId="35" fillId="16" borderId="61" xfId="6" applyNumberFormat="1" applyFill="1" applyBorder="1" applyAlignment="1">
      <alignment horizontal="center" vertical="center" wrapText="1"/>
    </xf>
    <xf numFmtId="0" fontId="35" fillId="16" borderId="57" xfId="6" applyNumberFormat="1" applyFill="1" applyBorder="1" applyAlignment="1">
      <alignment horizontal="center" vertical="center" wrapText="1"/>
    </xf>
    <xf numFmtId="0" fontId="35" fillId="16" borderId="87" xfId="6" applyNumberFormat="1" applyFill="1" applyBorder="1" applyAlignment="1">
      <alignment horizontal="center" vertical="center" wrapText="1"/>
    </xf>
    <xf numFmtId="0" fontId="35" fillId="16" borderId="152" xfId="6" applyNumberFormat="1" applyFill="1" applyBorder="1" applyAlignment="1">
      <alignment horizontal="center" vertical="center" wrapText="1"/>
    </xf>
    <xf numFmtId="0" fontId="35" fillId="16" borderId="143" xfId="6" applyNumberFormat="1" applyFill="1" applyBorder="1" applyAlignment="1">
      <alignment horizontal="center" vertical="center" wrapText="1"/>
    </xf>
    <xf numFmtId="0" fontId="35" fillId="16" borderId="75" xfId="6" applyNumberFormat="1" applyFill="1" applyBorder="1" applyAlignment="1">
      <alignment horizontal="center" vertical="center" wrapText="1"/>
    </xf>
    <xf numFmtId="0" fontId="35" fillId="5" borderId="69" xfId="6" applyNumberFormat="1" applyFill="1" applyBorder="1" applyAlignment="1">
      <alignment horizontal="center" vertical="center" wrapText="1"/>
    </xf>
    <xf numFmtId="0" fontId="35" fillId="5" borderId="39" xfId="6" applyNumberFormat="1" applyFill="1" applyBorder="1" applyAlignment="1">
      <alignment horizontal="center" vertical="center" wrapText="1"/>
    </xf>
    <xf numFmtId="0" fontId="35" fillId="0" borderId="39" xfId="6" applyNumberFormat="1" applyBorder="1" applyAlignment="1">
      <alignment horizontal="center" vertical="center" wrapText="1"/>
    </xf>
    <xf numFmtId="0" fontId="35" fillId="5" borderId="128" xfId="6" applyNumberFormat="1" applyFill="1" applyBorder="1" applyAlignment="1">
      <alignment horizontal="center" vertical="center" wrapText="1"/>
    </xf>
    <xf numFmtId="0" fontId="35" fillId="5" borderId="21" xfId="6" applyNumberFormat="1" applyFill="1" applyBorder="1" applyAlignment="1">
      <alignment horizontal="center" vertical="center" wrapText="1"/>
    </xf>
    <xf numFmtId="0" fontId="35" fillId="0" borderId="6" xfId="6" applyNumberFormat="1" applyBorder="1" applyAlignment="1" applyProtection="1">
      <alignment horizontal="center" vertical="center" wrapText="1"/>
      <protection locked="0"/>
    </xf>
    <xf numFmtId="0" fontId="35" fillId="0" borderId="37" xfId="6" applyNumberFormat="1" applyBorder="1" applyAlignment="1">
      <alignment horizontal="center" vertical="center" wrapText="1"/>
    </xf>
    <xf numFmtId="176" fontId="35" fillId="5" borderId="69" xfId="6" applyNumberFormat="1" applyFill="1" applyBorder="1" applyAlignment="1">
      <alignment horizontal="center" vertical="center" wrapText="1"/>
    </xf>
    <xf numFmtId="176" fontId="35" fillId="5" borderId="39" xfId="6" applyNumberFormat="1" applyFill="1" applyBorder="1" applyAlignment="1">
      <alignment horizontal="center" vertical="center" wrapText="1"/>
    </xf>
    <xf numFmtId="0" fontId="35" fillId="5" borderId="143" xfId="6" applyNumberFormat="1" applyFill="1" applyBorder="1" applyAlignment="1">
      <alignment horizontal="center" vertical="center" wrapText="1"/>
    </xf>
    <xf numFmtId="0" fontId="35" fillId="5" borderId="75" xfId="6" applyNumberFormat="1" applyFill="1" applyBorder="1" applyAlignment="1">
      <alignment horizontal="center" vertical="center" wrapText="1"/>
    </xf>
    <xf numFmtId="0" fontId="35" fillId="0" borderId="4" xfId="6" applyNumberFormat="1" applyBorder="1" applyAlignment="1" applyProtection="1">
      <alignment horizontal="center" vertical="center" wrapText="1"/>
      <protection locked="0"/>
    </xf>
    <xf numFmtId="0" fontId="35" fillId="0" borderId="9" xfId="6" applyNumberFormat="1" applyBorder="1" applyAlignment="1" applyProtection="1">
      <alignment horizontal="center" vertical="center" wrapText="1"/>
      <protection locked="0"/>
    </xf>
    <xf numFmtId="0" fontId="35" fillId="0" borderId="9" xfId="6" applyNumberFormat="1" applyBorder="1" applyAlignment="1">
      <alignment horizontal="center" vertical="center" wrapText="1"/>
    </xf>
    <xf numFmtId="0" fontId="35" fillId="0" borderId="3" xfId="6" applyNumberFormat="1" applyBorder="1" applyAlignment="1" applyProtection="1">
      <alignment horizontal="center" vertical="center" wrapText="1"/>
      <protection locked="0"/>
    </xf>
    <xf numFmtId="0" fontId="35" fillId="0" borderId="14" xfId="6" applyNumberFormat="1" applyBorder="1" applyAlignment="1" applyProtection="1">
      <alignment horizontal="center" vertical="center" wrapText="1"/>
      <protection locked="0"/>
    </xf>
    <xf numFmtId="0" fontId="35" fillId="0" borderId="37" xfId="6" applyNumberFormat="1" applyBorder="1" applyAlignment="1" applyProtection="1">
      <alignment horizontal="center" vertical="center" wrapText="1"/>
      <protection locked="0"/>
    </xf>
    <xf numFmtId="0" fontId="35" fillId="0" borderId="191" xfId="6" applyNumberFormat="1" applyBorder="1" applyAlignment="1" applyProtection="1">
      <alignment horizontal="center" vertical="center" wrapText="1"/>
      <protection locked="0"/>
    </xf>
    <xf numFmtId="0" fontId="35" fillId="0" borderId="192" xfId="6" applyNumberFormat="1" applyBorder="1" applyAlignment="1" applyProtection="1">
      <alignment horizontal="center" vertical="center" wrapText="1"/>
      <protection locked="0"/>
    </xf>
    <xf numFmtId="0" fontId="35" fillId="0" borderId="36" xfId="6" applyNumberFormat="1" applyBorder="1" applyAlignment="1" applyProtection="1">
      <alignment horizontal="center" vertical="center" wrapText="1"/>
      <protection locked="0"/>
    </xf>
    <xf numFmtId="0" fontId="35" fillId="0" borderId="68" xfId="6" applyNumberFormat="1" applyBorder="1" applyAlignment="1" applyProtection="1">
      <alignment horizontal="center" vertical="center" wrapText="1"/>
      <protection locked="0"/>
    </xf>
    <xf numFmtId="0" fontId="35" fillId="5" borderId="147" xfId="6" applyNumberFormat="1" applyFill="1" applyBorder="1" applyAlignment="1">
      <alignment horizontal="center" vertical="center" wrapText="1"/>
    </xf>
    <xf numFmtId="176" fontId="35" fillId="5" borderId="85" xfId="6" applyNumberFormat="1" applyFill="1" applyBorder="1" applyAlignment="1">
      <alignment horizontal="center" vertical="center" wrapText="1"/>
    </xf>
    <xf numFmtId="0" fontId="35" fillId="5" borderId="42" xfId="6" applyNumberFormat="1" applyFill="1" applyBorder="1" applyAlignment="1">
      <alignment horizontal="center" vertical="center" wrapText="1"/>
    </xf>
    <xf numFmtId="0" fontId="35" fillId="15" borderId="74" xfId="7" applyNumberFormat="1" applyFill="1" applyBorder="1" applyAlignment="1">
      <alignment horizontal="center" vertical="center" wrapText="1"/>
    </xf>
    <xf numFmtId="0" fontId="35" fillId="15" borderId="122" xfId="7" applyNumberFormat="1" applyFill="1" applyBorder="1" applyAlignment="1">
      <alignment horizontal="center" vertical="center" wrapText="1"/>
    </xf>
    <xf numFmtId="0" fontId="35" fillId="15" borderId="122" xfId="7" applyNumberFormat="1" applyFill="1" applyBorder="1" applyAlignment="1" applyProtection="1">
      <alignment horizontal="center" vertical="center" wrapText="1"/>
      <protection locked="0"/>
    </xf>
    <xf numFmtId="0" fontId="7" fillId="27" borderId="74" xfId="6" applyNumberFormat="1" applyFont="1" applyFill="1" applyBorder="1" applyAlignment="1">
      <alignment horizontal="center" vertical="center"/>
    </xf>
    <xf numFmtId="0" fontId="7" fillId="27" borderId="72" xfId="6" applyNumberFormat="1" applyFont="1" applyFill="1" applyBorder="1" applyAlignment="1">
      <alignment horizontal="center" vertical="center"/>
    </xf>
    <xf numFmtId="0" fontId="7" fillId="0" borderId="74" xfId="6" applyNumberFormat="1" applyFont="1" applyBorder="1" applyAlignment="1">
      <alignment horizontal="center" vertical="center" shrinkToFit="1"/>
    </xf>
    <xf numFmtId="0" fontId="7" fillId="0" borderId="72" xfId="6" applyNumberFormat="1" applyFont="1" applyBorder="1" applyAlignment="1">
      <alignment horizontal="center" vertical="center" shrinkToFit="1"/>
    </xf>
    <xf numFmtId="0" fontId="35" fillId="5" borderId="87" xfId="6" applyNumberFormat="1" applyFill="1" applyBorder="1" applyAlignment="1">
      <alignment horizontal="center" vertical="center" wrapText="1"/>
    </xf>
    <xf numFmtId="0" fontId="35" fillId="5" borderId="89" xfId="6" applyNumberFormat="1" applyFill="1" applyBorder="1" applyAlignment="1">
      <alignment horizontal="center" vertical="center" wrapText="1"/>
    </xf>
    <xf numFmtId="176" fontId="35" fillId="5" borderId="87" xfId="6" applyNumberFormat="1" applyFill="1" applyBorder="1" applyAlignment="1">
      <alignment horizontal="center" vertical="center" wrapText="1"/>
    </xf>
    <xf numFmtId="176" fontId="35" fillId="5" borderId="89" xfId="6" applyNumberFormat="1" applyFill="1" applyBorder="1" applyAlignment="1">
      <alignment horizontal="center" vertical="center" wrapText="1"/>
    </xf>
    <xf numFmtId="0" fontId="35" fillId="0" borderId="14" xfId="6" applyNumberFormat="1" applyBorder="1" applyAlignment="1">
      <alignment horizontal="center" vertical="center" wrapText="1"/>
    </xf>
    <xf numFmtId="0" fontId="35" fillId="5" borderId="85" xfId="6" applyNumberFormat="1" applyFill="1" applyBorder="1" applyAlignment="1">
      <alignment horizontal="center" vertical="center" wrapText="1"/>
    </xf>
    <xf numFmtId="0" fontId="35" fillId="0" borderId="3" xfId="6" applyNumberFormat="1" applyBorder="1" applyAlignment="1">
      <alignment horizontal="center" vertical="center" wrapText="1"/>
    </xf>
    <xf numFmtId="0" fontId="35" fillId="15" borderId="156" xfId="7" applyNumberFormat="1" applyFill="1" applyBorder="1" applyAlignment="1">
      <alignment horizontal="center" vertical="center" wrapText="1"/>
    </xf>
    <xf numFmtId="0" fontId="35" fillId="15" borderId="156" xfId="7" applyNumberFormat="1" applyFill="1" applyBorder="1" applyAlignment="1" applyProtection="1">
      <alignment horizontal="center" vertical="center" wrapText="1"/>
      <protection locked="0"/>
    </xf>
    <xf numFmtId="0" fontId="28" fillId="27" borderId="74" xfId="6" applyNumberFormat="1" applyFont="1" applyFill="1" applyBorder="1" applyAlignment="1">
      <alignment horizontal="center" vertical="center"/>
    </xf>
    <xf numFmtId="0" fontId="28" fillId="27" borderId="72" xfId="6" applyNumberFormat="1" applyFont="1" applyFill="1" applyBorder="1" applyAlignment="1">
      <alignment horizontal="center" vertical="center"/>
    </xf>
    <xf numFmtId="0" fontId="35" fillId="0" borderId="193" xfId="6" applyNumberFormat="1" applyBorder="1" applyAlignment="1" applyProtection="1">
      <alignment horizontal="center" vertical="center" wrapText="1"/>
      <protection locked="0"/>
    </xf>
    <xf numFmtId="0" fontId="35" fillId="0" borderId="194" xfId="6" applyNumberFormat="1" applyBorder="1" applyAlignment="1" applyProtection="1">
      <alignment horizontal="center" vertical="center" wrapText="1"/>
      <protection locked="0"/>
    </xf>
    <xf numFmtId="0" fontId="35" fillId="0" borderId="75" xfId="6" applyNumberFormat="1" applyBorder="1" applyAlignment="1">
      <alignment horizontal="center" vertical="center" wrapText="1"/>
    </xf>
    <xf numFmtId="0" fontId="0" fillId="5" borderId="88" xfId="6" applyNumberFormat="1" applyFont="1" applyFill="1" applyBorder="1" applyAlignment="1">
      <alignment horizontal="center" vertical="center" shrinkToFit="1"/>
    </xf>
    <xf numFmtId="0" fontId="0" fillId="5" borderId="89" xfId="6" applyNumberFormat="1" applyFont="1" applyFill="1" applyBorder="1" applyAlignment="1">
      <alignment horizontal="center" vertical="center" shrinkToFit="1"/>
    </xf>
    <xf numFmtId="0" fontId="0" fillId="5" borderId="160" xfId="6" applyNumberFormat="1" applyFont="1" applyFill="1" applyBorder="1" applyAlignment="1">
      <alignment horizontal="center" vertical="center" shrinkToFit="1"/>
    </xf>
    <xf numFmtId="0" fontId="0" fillId="5" borderId="161" xfId="6" applyNumberFormat="1" applyFont="1" applyFill="1" applyBorder="1" applyAlignment="1">
      <alignment horizontal="center" vertical="center" shrinkToFit="1"/>
    </xf>
    <xf numFmtId="0" fontId="0" fillId="5" borderId="128" xfId="6" applyNumberFormat="1" applyFont="1" applyFill="1" applyBorder="1" applyAlignment="1">
      <alignment horizontal="center" vertical="center" shrinkToFit="1"/>
    </xf>
    <xf numFmtId="0" fontId="0" fillId="5" borderId="162" xfId="6" applyNumberFormat="1" applyFont="1" applyFill="1" applyBorder="1" applyAlignment="1">
      <alignment horizontal="center" vertical="center" shrinkToFit="1"/>
    </xf>
    <xf numFmtId="0" fontId="35" fillId="0" borderId="206" xfId="6" applyNumberFormat="1" applyBorder="1" applyAlignment="1" applyProtection="1">
      <alignment horizontal="center" vertical="center" wrapText="1"/>
      <protection locked="0"/>
    </xf>
    <xf numFmtId="0" fontId="35" fillId="0" borderId="207" xfId="6" applyNumberFormat="1" applyBorder="1" applyAlignment="1" applyProtection="1">
      <alignment horizontal="center" vertical="center" wrapText="1"/>
      <protection locked="0"/>
    </xf>
    <xf numFmtId="0" fontId="35" fillId="5" borderId="21" xfId="6" applyNumberFormat="1" applyFill="1" applyBorder="1" applyAlignment="1">
      <alignment horizontal="center" vertical="center" shrinkToFit="1"/>
    </xf>
    <xf numFmtId="0" fontId="35" fillId="5" borderId="128" xfId="6" applyNumberFormat="1" applyFill="1" applyBorder="1" applyAlignment="1">
      <alignment horizontal="center" vertical="center" shrinkToFit="1"/>
    </xf>
    <xf numFmtId="0" fontId="35" fillId="5" borderId="147" xfId="6" applyNumberFormat="1" applyFill="1" applyBorder="1" applyAlignment="1">
      <alignment horizontal="center" vertical="center" shrinkToFit="1"/>
    </xf>
    <xf numFmtId="0" fontId="10" fillId="0" borderId="4" xfId="6" applyNumberFormat="1" applyFont="1" applyBorder="1" applyAlignment="1" applyProtection="1">
      <alignment horizontal="center" vertical="center" wrapText="1"/>
      <protection locked="0"/>
    </xf>
    <xf numFmtId="0" fontId="10" fillId="0" borderId="9" xfId="6" applyNumberFormat="1" applyFont="1" applyBorder="1" applyAlignment="1" applyProtection="1">
      <alignment horizontal="center" vertical="center" wrapText="1"/>
      <protection locked="0"/>
    </xf>
    <xf numFmtId="0" fontId="35" fillId="0" borderId="88" xfId="6" applyNumberFormat="1" applyBorder="1" applyAlignment="1" applyProtection="1">
      <alignment horizontal="center" vertical="center" wrapText="1"/>
      <protection locked="0"/>
    </xf>
    <xf numFmtId="0" fontId="35" fillId="0" borderId="1" xfId="6" applyNumberFormat="1" applyBorder="1" applyAlignment="1" applyProtection="1">
      <alignment horizontal="center" vertical="center" wrapText="1"/>
      <protection locked="0"/>
    </xf>
    <xf numFmtId="176" fontId="35" fillId="0" borderId="68" xfId="6" applyNumberFormat="1" applyBorder="1" applyAlignment="1" applyProtection="1">
      <alignment horizontal="center" vertical="center" wrapText="1"/>
      <protection locked="0"/>
    </xf>
    <xf numFmtId="176" fontId="35" fillId="0" borderId="127" xfId="6" applyNumberFormat="1" applyBorder="1" applyAlignment="1" applyProtection="1">
      <alignment horizontal="center" vertical="center" wrapText="1"/>
      <protection locked="0"/>
    </xf>
    <xf numFmtId="0" fontId="35" fillId="0" borderId="89" xfId="6" applyNumberFormat="1" applyBorder="1" applyAlignment="1" applyProtection="1">
      <alignment horizontal="center" vertical="center" wrapText="1"/>
      <protection locked="0"/>
    </xf>
    <xf numFmtId="0" fontId="35" fillId="0" borderId="2" xfId="6" applyNumberFormat="1" applyBorder="1" applyAlignment="1" applyProtection="1">
      <alignment horizontal="center" vertical="center" wrapText="1"/>
      <protection locked="0"/>
    </xf>
    <xf numFmtId="0" fontId="35" fillId="8" borderId="24" xfId="6" applyNumberFormat="1" applyFill="1" applyBorder="1" applyAlignment="1" applyProtection="1">
      <alignment horizontal="center" vertical="center" wrapText="1"/>
      <protection locked="0"/>
    </xf>
    <xf numFmtId="0" fontId="35" fillId="8" borderId="25" xfId="6" applyNumberFormat="1" applyFill="1" applyBorder="1" applyAlignment="1" applyProtection="1">
      <alignment horizontal="center" vertical="center" wrapText="1"/>
      <protection locked="0"/>
    </xf>
    <xf numFmtId="0" fontId="35" fillId="25" borderId="74" xfId="7" applyNumberFormat="1" applyFill="1" applyBorder="1" applyAlignment="1">
      <alignment horizontal="center" vertical="center" wrapText="1"/>
    </xf>
    <xf numFmtId="0" fontId="35" fillId="25" borderId="156" xfId="7" applyNumberFormat="1" applyFill="1" applyBorder="1" applyAlignment="1">
      <alignment horizontal="center" vertical="center" wrapText="1"/>
    </xf>
    <xf numFmtId="0" fontId="35" fillId="25" borderId="156" xfId="7" applyNumberFormat="1" applyFill="1" applyBorder="1" applyAlignment="1" applyProtection="1">
      <alignment horizontal="center" vertical="center" wrapText="1"/>
      <protection locked="0"/>
    </xf>
    <xf numFmtId="0" fontId="35" fillId="24" borderId="74" xfId="6" applyNumberFormat="1" applyFill="1" applyBorder="1" applyAlignment="1">
      <alignment horizontal="center" vertical="center" wrapText="1"/>
    </xf>
    <xf numFmtId="0" fontId="35" fillId="24" borderId="156" xfId="6" applyNumberFormat="1" applyFill="1" applyBorder="1" applyAlignment="1">
      <alignment horizontal="center" vertical="center" wrapText="1"/>
    </xf>
    <xf numFmtId="0" fontId="7" fillId="0" borderId="147" xfId="6" applyNumberFormat="1" applyFont="1" applyBorder="1" applyAlignment="1">
      <alignment horizontal="center" vertical="center" shrinkToFit="1"/>
    </xf>
    <xf numFmtId="0" fontId="7" fillId="0" borderId="42" xfId="6" applyNumberFormat="1" applyFont="1" applyBorder="1" applyAlignment="1">
      <alignment horizontal="center" vertical="center" shrinkToFit="1"/>
    </xf>
    <xf numFmtId="0" fontId="35" fillId="5" borderId="86" xfId="6" applyNumberFormat="1" applyFill="1" applyBorder="1" applyAlignment="1">
      <alignment horizontal="center" vertical="center" wrapText="1"/>
    </xf>
    <xf numFmtId="0" fontId="35" fillId="5" borderId="19" xfId="6" applyNumberFormat="1" applyFill="1" applyBorder="1" applyAlignment="1">
      <alignment horizontal="center" vertical="center" wrapText="1"/>
    </xf>
    <xf numFmtId="0" fontId="35" fillId="5" borderId="149" xfId="6" applyNumberFormat="1" applyFill="1" applyBorder="1" applyAlignment="1">
      <alignment horizontal="center" vertical="center" wrapText="1"/>
    </xf>
    <xf numFmtId="0" fontId="35" fillId="2" borderId="73" xfId="6" applyNumberFormat="1" applyFill="1" applyBorder="1" applyAlignment="1">
      <alignment horizontal="center" vertical="center" wrapText="1"/>
    </xf>
    <xf numFmtId="0" fontId="35" fillId="2" borderId="86" xfId="6" applyNumberFormat="1" applyFill="1" applyBorder="1" applyAlignment="1">
      <alignment horizontal="center" vertical="center" wrapText="1"/>
    </xf>
    <xf numFmtId="0" fontId="35" fillId="2" borderId="35" xfId="6" applyNumberFormat="1" applyFill="1" applyBorder="1" applyAlignment="1">
      <alignment horizontal="center" vertical="center" wrapText="1"/>
    </xf>
    <xf numFmtId="0" fontId="35" fillId="2" borderId="129" xfId="6" applyNumberFormat="1" applyFill="1" applyBorder="1" applyAlignment="1">
      <alignment horizontal="center" vertical="center" wrapText="1"/>
    </xf>
    <xf numFmtId="0" fontId="35" fillId="23" borderId="73" xfId="6" applyNumberFormat="1" applyFill="1" applyBorder="1" applyAlignment="1">
      <alignment horizontal="center" vertical="center" wrapText="1"/>
    </xf>
    <xf numFmtId="0" fontId="35" fillId="23" borderId="122" xfId="6" applyNumberFormat="1" applyFill="1" applyBorder="1" applyAlignment="1">
      <alignment horizontal="center" vertical="center" wrapText="1"/>
    </xf>
    <xf numFmtId="0" fontId="35" fillId="23" borderId="86" xfId="6" applyNumberFormat="1" applyFill="1" applyBorder="1" applyAlignment="1">
      <alignment horizontal="center" vertical="center" wrapText="1"/>
    </xf>
    <xf numFmtId="0" fontId="35" fillId="23" borderId="35" xfId="6" applyNumberFormat="1" applyFill="1" applyBorder="1" applyAlignment="1">
      <alignment horizontal="center" vertical="center" wrapText="1"/>
    </xf>
    <xf numFmtId="0" fontId="35" fillId="23" borderId="157" xfId="6" applyNumberFormat="1" applyFill="1" applyBorder="1" applyAlignment="1">
      <alignment horizontal="center" vertical="center" wrapText="1"/>
    </xf>
    <xf numFmtId="0" fontId="35" fillId="23" borderId="129" xfId="6" applyNumberFormat="1" applyFill="1" applyBorder="1" applyAlignment="1">
      <alignment horizontal="center" vertical="center" wrapText="1"/>
    </xf>
    <xf numFmtId="0" fontId="35" fillId="23" borderId="5" xfId="6" applyNumberFormat="1" applyFill="1" applyBorder="1" applyAlignment="1">
      <alignment horizontal="center" vertical="center" wrapText="1"/>
    </xf>
    <xf numFmtId="0" fontId="35" fillId="23" borderId="40" xfId="6" applyNumberFormat="1" applyFill="1" applyBorder="1" applyAlignment="1">
      <alignment horizontal="center" vertical="center" wrapText="1"/>
    </xf>
    <xf numFmtId="0" fontId="35" fillId="23" borderId="127" xfId="6" applyNumberFormat="1" applyFill="1" applyBorder="1" applyAlignment="1">
      <alignment horizontal="center" vertical="center" wrapText="1"/>
    </xf>
    <xf numFmtId="0" fontId="35" fillId="5" borderId="1" xfId="6" applyNumberFormat="1" applyFill="1" applyBorder="1" applyAlignment="1">
      <alignment horizontal="center" vertical="center" wrapText="1"/>
    </xf>
    <xf numFmtId="0" fontId="35" fillId="0" borderId="1" xfId="6" applyNumberFormat="1" applyBorder="1" applyAlignment="1">
      <alignment horizontal="center" vertical="center" wrapText="1"/>
    </xf>
    <xf numFmtId="0" fontId="35" fillId="5" borderId="70" xfId="6" applyNumberFormat="1" applyFill="1" applyBorder="1" applyAlignment="1">
      <alignment horizontal="center" vertical="center" wrapText="1"/>
    </xf>
    <xf numFmtId="0" fontId="35" fillId="5" borderId="67" xfId="6" applyNumberFormat="1" applyFill="1" applyBorder="1" applyAlignment="1">
      <alignment horizontal="center" vertical="center" wrapText="1"/>
    </xf>
    <xf numFmtId="0" fontId="35" fillId="5" borderId="55" xfId="6" applyNumberFormat="1" applyFill="1" applyBorder="1" applyAlignment="1">
      <alignment horizontal="center" vertical="center" wrapText="1"/>
    </xf>
    <xf numFmtId="0" fontId="35" fillId="5" borderId="35" xfId="6" applyNumberFormat="1" applyFill="1" applyBorder="1" applyAlignment="1">
      <alignment horizontal="center" vertical="center" wrapText="1"/>
    </xf>
    <xf numFmtId="0" fontId="35" fillId="5" borderId="129" xfId="6" applyNumberFormat="1" applyFill="1" applyBorder="1" applyAlignment="1">
      <alignment horizontal="center" vertical="center" wrapText="1"/>
    </xf>
    <xf numFmtId="0" fontId="35" fillId="5" borderId="158" xfId="6" applyNumberFormat="1" applyFill="1" applyBorder="1" applyAlignment="1">
      <alignment horizontal="center" vertical="center" wrapText="1"/>
    </xf>
    <xf numFmtId="0" fontId="35" fillId="5" borderId="0" xfId="6" applyNumberFormat="1" applyFill="1" applyAlignment="1">
      <alignment horizontal="center" vertical="center" wrapText="1"/>
    </xf>
    <xf numFmtId="0" fontId="35" fillId="5" borderId="157" xfId="6" applyNumberFormat="1" applyFill="1" applyBorder="1" applyAlignment="1">
      <alignment horizontal="center" vertical="center" wrapText="1"/>
    </xf>
    <xf numFmtId="0" fontId="35" fillId="5" borderId="68" xfId="6" applyNumberFormat="1" applyFill="1" applyBorder="1" applyAlignment="1">
      <alignment horizontal="center" vertical="center" wrapText="1"/>
    </xf>
    <xf numFmtId="0" fontId="35" fillId="5" borderId="18" xfId="6" applyNumberFormat="1" applyFill="1" applyBorder="1" applyAlignment="1">
      <alignment horizontal="center" vertical="center" wrapText="1"/>
    </xf>
    <xf numFmtId="0" fontId="35" fillId="5" borderId="127" xfId="6" applyNumberFormat="1" applyFill="1" applyBorder="1" applyAlignment="1">
      <alignment horizontal="center" vertical="center" wrapText="1"/>
    </xf>
    <xf numFmtId="0" fontId="35" fillId="5" borderId="10" xfId="6" applyNumberFormat="1" applyFill="1" applyBorder="1" applyAlignment="1">
      <alignment horizontal="center" vertical="center" wrapText="1"/>
    </xf>
    <xf numFmtId="0" fontId="35" fillId="5" borderId="95" xfId="6" applyNumberFormat="1" applyFill="1" applyBorder="1" applyAlignment="1">
      <alignment horizontal="center" vertical="center" wrapText="1"/>
    </xf>
    <xf numFmtId="0" fontId="35" fillId="5" borderId="63" xfId="6" applyNumberFormat="1" applyFill="1" applyBorder="1" applyAlignment="1">
      <alignment horizontal="center" vertical="center" wrapText="1"/>
    </xf>
    <xf numFmtId="0" fontId="35" fillId="5" borderId="11" xfId="6" applyNumberFormat="1" applyFill="1" applyBorder="1" applyAlignment="1">
      <alignment horizontal="center" vertical="center" wrapText="1"/>
    </xf>
    <xf numFmtId="0" fontId="35" fillId="5" borderId="159" xfId="6" applyNumberFormat="1" applyFill="1" applyBorder="1" applyAlignment="1">
      <alignment horizontal="center" vertical="center" wrapText="1"/>
    </xf>
    <xf numFmtId="0" fontId="35" fillId="5" borderId="62" xfId="6" applyNumberFormat="1" applyFill="1" applyBorder="1" applyAlignment="1">
      <alignment horizontal="center" vertical="center" wrapText="1"/>
    </xf>
    <xf numFmtId="0" fontId="35" fillId="4" borderId="160" xfId="6" applyNumberFormat="1" applyFill="1" applyBorder="1" applyAlignment="1">
      <alignment horizontal="center" vertical="center" wrapText="1"/>
    </xf>
    <xf numFmtId="0" fontId="35" fillId="4" borderId="155" xfId="6" applyNumberFormat="1" applyFill="1" applyBorder="1" applyAlignment="1">
      <alignment horizontal="center" vertical="center" wrapText="1"/>
    </xf>
    <xf numFmtId="0" fontId="35" fillId="0" borderId="155" xfId="6" applyNumberFormat="1" applyBorder="1" applyAlignment="1">
      <alignment horizontal="center" vertical="center" wrapText="1"/>
    </xf>
    <xf numFmtId="0" fontId="35" fillId="0" borderId="61" xfId="6" applyNumberFormat="1" applyBorder="1" applyAlignment="1">
      <alignment horizontal="center" vertical="center" wrapText="1"/>
    </xf>
    <xf numFmtId="0" fontId="35" fillId="4" borderId="161" xfId="6" applyNumberFormat="1" applyFill="1" applyBorder="1" applyAlignment="1">
      <alignment horizontal="center" vertical="center" wrapText="1"/>
    </xf>
    <xf numFmtId="0" fontId="35" fillId="4" borderId="95" xfId="6" applyNumberFormat="1" applyFill="1" applyBorder="1" applyAlignment="1">
      <alignment horizontal="center" vertical="center" wrapText="1"/>
    </xf>
    <xf numFmtId="0" fontId="35" fillId="0" borderId="95" xfId="6" applyNumberFormat="1" applyBorder="1" applyAlignment="1">
      <alignment horizontal="center" vertical="center" wrapText="1"/>
    </xf>
    <xf numFmtId="0" fontId="35" fillId="0" borderId="63" xfId="6" applyNumberFormat="1" applyBorder="1" applyAlignment="1">
      <alignment horizontal="center" vertical="center" wrapText="1"/>
    </xf>
    <xf numFmtId="0" fontId="7" fillId="0" borderId="74" xfId="6" applyNumberFormat="1" applyFont="1" applyBorder="1" applyAlignment="1">
      <alignment horizontal="center" vertical="center"/>
    </xf>
    <xf numFmtId="0" fontId="7" fillId="0" borderId="72" xfId="6" applyNumberFormat="1" applyFont="1" applyBorder="1" applyAlignment="1">
      <alignment horizontal="center" vertical="center"/>
    </xf>
    <xf numFmtId="0" fontId="35" fillId="4" borderId="162" xfId="6" applyNumberFormat="1" applyFill="1" applyBorder="1" applyAlignment="1">
      <alignment horizontal="center" vertical="center" wrapText="1"/>
    </xf>
    <xf numFmtId="0" fontId="35" fillId="4" borderId="159" xfId="6" applyNumberFormat="1" applyFill="1" applyBorder="1" applyAlignment="1">
      <alignment horizontal="center" vertical="center" wrapText="1"/>
    </xf>
    <xf numFmtId="0" fontId="35" fillId="0" borderId="159" xfId="6" applyNumberFormat="1" applyBorder="1" applyAlignment="1">
      <alignment horizontal="center" vertical="center" wrapText="1"/>
    </xf>
    <xf numFmtId="0" fontId="35" fillId="0" borderId="62" xfId="6" applyNumberFormat="1" applyBorder="1" applyAlignment="1">
      <alignment horizontal="center" vertical="center" wrapText="1"/>
    </xf>
    <xf numFmtId="0" fontId="35" fillId="4" borderId="2" xfId="6" applyNumberFormat="1" applyFill="1" applyBorder="1" applyAlignment="1">
      <alignment horizontal="center" vertical="center" wrapText="1"/>
    </xf>
    <xf numFmtId="0" fontId="23" fillId="0" borderId="163" xfId="6" applyNumberFormat="1" applyFont="1" applyBorder="1" applyAlignment="1">
      <alignment vertical="center"/>
    </xf>
    <xf numFmtId="0" fontId="35" fillId="6" borderId="6" xfId="6" applyNumberFormat="1" applyFill="1" applyBorder="1" applyAlignment="1">
      <alignment horizontal="center" vertical="center" wrapText="1"/>
    </xf>
    <xf numFmtId="0" fontId="35" fillId="6" borderId="3" xfId="6" applyNumberFormat="1" applyFill="1" applyBorder="1" applyAlignment="1">
      <alignment horizontal="center" vertical="center" wrapText="1"/>
    </xf>
    <xf numFmtId="0" fontId="35" fillId="16" borderId="67" xfId="6" applyNumberFormat="1" applyFill="1" applyBorder="1" applyAlignment="1">
      <alignment horizontal="center" vertical="center" wrapText="1"/>
    </xf>
    <xf numFmtId="0" fontId="35" fillId="16" borderId="5" xfId="6" applyNumberFormat="1" applyFill="1" applyBorder="1" applyAlignment="1">
      <alignment horizontal="center" vertical="center" wrapText="1"/>
    </xf>
    <xf numFmtId="0" fontId="35" fillId="16" borderId="15" xfId="6" applyNumberFormat="1" applyFill="1" applyBorder="1" applyAlignment="1">
      <alignment horizontal="center" vertical="center" wrapText="1"/>
    </xf>
    <xf numFmtId="0" fontId="35" fillId="16" borderId="65" xfId="6" applyNumberFormat="1" applyFill="1" applyBorder="1" applyAlignment="1">
      <alignment horizontal="center" vertical="center" wrapText="1"/>
    </xf>
    <xf numFmtId="0" fontId="35" fillId="16" borderId="20" xfId="6" applyNumberFormat="1" applyFill="1" applyBorder="1" applyAlignment="1">
      <alignment horizontal="center" vertical="center" wrapText="1"/>
    </xf>
    <xf numFmtId="0" fontId="35" fillId="16" borderId="70" xfId="6" applyNumberFormat="1" applyFill="1" applyBorder="1" applyAlignment="1">
      <alignment horizontal="center" vertical="center" wrapText="1"/>
    </xf>
    <xf numFmtId="0" fontId="35" fillId="16" borderId="3" xfId="6" applyNumberFormat="1" applyFill="1" applyBorder="1" applyAlignment="1">
      <alignment horizontal="center" vertical="center" wrapText="1"/>
    </xf>
    <xf numFmtId="0" fontId="35" fillId="16" borderId="14" xfId="6" applyNumberFormat="1" applyFill="1" applyBorder="1" applyAlignment="1">
      <alignment horizontal="center" vertical="center" wrapText="1"/>
    </xf>
    <xf numFmtId="0" fontId="35" fillId="5" borderId="24" xfId="6" applyNumberFormat="1" applyFill="1" applyBorder="1" applyAlignment="1">
      <alignment horizontal="center" vertical="center" shrinkToFit="1"/>
    </xf>
    <xf numFmtId="0" fontId="9" fillId="8" borderId="160" xfId="6" applyNumberFormat="1" applyFont="1" applyFill="1" applyBorder="1" applyAlignment="1">
      <alignment horizontal="center" vertical="center" wrapText="1" shrinkToFit="1"/>
    </xf>
    <xf numFmtId="0" fontId="9" fillId="8" borderId="195" xfId="6" applyNumberFormat="1" applyFont="1" applyFill="1" applyBorder="1" applyAlignment="1">
      <alignment horizontal="center" vertical="center" wrapText="1" shrinkToFit="1"/>
    </xf>
    <xf numFmtId="0" fontId="9" fillId="8" borderId="4" xfId="6" applyNumberFormat="1" applyFont="1" applyFill="1" applyBorder="1" applyAlignment="1">
      <alignment horizontal="center" vertical="center" wrapText="1" shrinkToFit="1"/>
    </xf>
    <xf numFmtId="0" fontId="9" fillId="8" borderId="9" xfId="6" applyNumberFormat="1" applyFont="1" applyFill="1" applyBorder="1" applyAlignment="1">
      <alignment horizontal="center" vertical="center" wrapText="1" shrinkToFit="1"/>
    </xf>
    <xf numFmtId="0" fontId="35" fillId="4" borderId="74" xfId="6" applyNumberFormat="1" applyFill="1" applyBorder="1" applyAlignment="1">
      <alignment horizontal="center" vertical="center" wrapText="1"/>
    </xf>
    <xf numFmtId="0" fontId="35" fillId="4" borderId="156" xfId="6" applyNumberFormat="1" applyFill="1" applyBorder="1" applyAlignment="1">
      <alignment horizontal="center" vertical="center" wrapText="1"/>
    </xf>
    <xf numFmtId="0" fontId="35" fillId="4" borderId="58" xfId="6" applyNumberFormat="1" applyFill="1" applyBorder="1" applyAlignment="1">
      <alignment horizontal="center" vertical="center" wrapText="1"/>
    </xf>
    <xf numFmtId="0" fontId="35" fillId="17" borderId="24" xfId="6" applyNumberFormat="1" applyFill="1" applyBorder="1" applyAlignment="1">
      <alignment horizontal="center" vertical="center" wrapText="1"/>
    </xf>
    <xf numFmtId="0" fontId="35" fillId="17" borderId="25" xfId="6" applyNumberFormat="1" applyFill="1" applyBorder="1" applyAlignment="1">
      <alignment horizontal="center" vertical="center" wrapText="1"/>
    </xf>
    <xf numFmtId="0" fontId="9" fillId="8" borderId="126" xfId="6" applyNumberFormat="1" applyFont="1" applyFill="1" applyBorder="1" applyAlignment="1">
      <alignment horizontal="center" vertical="center" wrapText="1" shrinkToFit="1"/>
    </xf>
    <xf numFmtId="0" fontId="9" fillId="8" borderId="127" xfId="6" applyNumberFormat="1" applyFont="1" applyFill="1" applyBorder="1" applyAlignment="1">
      <alignment horizontal="center" vertical="center" wrapText="1" shrinkToFit="1"/>
    </xf>
    <xf numFmtId="0" fontId="35" fillId="17" borderId="84" xfId="6" applyNumberFormat="1" applyFill="1" applyBorder="1" applyAlignment="1">
      <alignment horizontal="center" vertical="center" wrapText="1"/>
    </xf>
    <xf numFmtId="0" fontId="35" fillId="17" borderId="17" xfId="6" applyNumberFormat="1" applyFill="1" applyBorder="1" applyAlignment="1">
      <alignment horizontal="center" vertical="center" wrapText="1"/>
    </xf>
    <xf numFmtId="0" fontId="35" fillId="3" borderId="5" xfId="6" applyNumberFormat="1" applyFill="1" applyBorder="1" applyAlignment="1">
      <alignment horizontal="center" vertical="center" wrapText="1"/>
    </xf>
    <xf numFmtId="0" fontId="35" fillId="3" borderId="37" xfId="6" applyNumberFormat="1" applyFill="1" applyBorder="1" applyAlignment="1">
      <alignment horizontal="center" vertical="center" wrapText="1"/>
    </xf>
    <xf numFmtId="0" fontId="35" fillId="0" borderId="11" xfId="6" applyNumberFormat="1" applyBorder="1" applyAlignment="1" applyProtection="1">
      <alignment horizontal="center" vertical="center" wrapText="1"/>
      <protection locked="0"/>
    </xf>
    <xf numFmtId="0" fontId="35" fillId="0" borderId="159" xfId="6" applyNumberFormat="1" applyBorder="1" applyAlignment="1" applyProtection="1">
      <alignment horizontal="center" vertical="center" wrapText="1"/>
      <protection locked="0"/>
    </xf>
    <xf numFmtId="0" fontId="35" fillId="0" borderId="178" xfId="6" applyNumberFormat="1" applyBorder="1" applyAlignment="1" applyProtection="1">
      <alignment horizontal="center" vertical="center" wrapText="1"/>
      <protection locked="0"/>
    </xf>
    <xf numFmtId="0" fontId="35" fillId="0" borderId="0" xfId="6" applyNumberFormat="1" applyAlignment="1">
      <alignment vertical="center" wrapText="1"/>
    </xf>
    <xf numFmtId="0" fontId="35" fillId="0" borderId="0" xfId="6" applyNumberFormat="1" applyAlignment="1">
      <alignment vertical="center"/>
    </xf>
    <xf numFmtId="0" fontId="29" fillId="30" borderId="55" xfId="6" applyNumberFormat="1" applyFont="1" applyFill="1" applyBorder="1" applyAlignment="1">
      <alignment horizontal="center" vertical="center"/>
    </xf>
    <xf numFmtId="0" fontId="29" fillId="30" borderId="0" xfId="6" applyNumberFormat="1" applyFont="1" applyFill="1" applyAlignment="1">
      <alignment horizontal="center" vertical="center"/>
    </xf>
    <xf numFmtId="0" fontId="35" fillId="31" borderId="0" xfId="6" applyNumberFormat="1" applyFill="1" applyAlignment="1">
      <alignment horizontal="left" vertical="center" wrapText="1"/>
    </xf>
    <xf numFmtId="0" fontId="35" fillId="6" borderId="4" xfId="6" applyNumberFormat="1" applyFill="1" applyBorder="1" applyAlignment="1">
      <alignment horizontal="center" vertical="center" wrapText="1"/>
    </xf>
    <xf numFmtId="0" fontId="35" fillId="6" borderId="5" xfId="6" applyNumberFormat="1" applyFill="1" applyBorder="1" applyAlignment="1">
      <alignment horizontal="center" vertical="center" wrapText="1"/>
    </xf>
    <xf numFmtId="0" fontId="35" fillId="6" borderId="1" xfId="6" applyNumberFormat="1" applyFill="1" applyBorder="1" applyAlignment="1">
      <alignment horizontal="center" vertical="center" wrapText="1"/>
    </xf>
    <xf numFmtId="0" fontId="35" fillId="0" borderId="5" xfId="6" applyNumberFormat="1" applyBorder="1" applyAlignment="1">
      <alignment horizontal="center" vertical="center" wrapText="1"/>
    </xf>
    <xf numFmtId="0" fontId="35" fillId="6" borderId="37" xfId="6" applyNumberFormat="1" applyFill="1" applyBorder="1" applyAlignment="1">
      <alignment horizontal="center" vertical="center" wrapText="1"/>
    </xf>
    <xf numFmtId="0" fontId="10" fillId="0" borderId="4" xfId="6" applyNumberFormat="1" applyFont="1" applyBorder="1" applyAlignment="1">
      <alignment horizontal="center" vertical="center" wrapText="1"/>
    </xf>
    <xf numFmtId="0" fontId="26" fillId="20" borderId="179" xfId="4" applyNumberFormat="1" applyFont="1" applyFill="1" applyBorder="1" applyAlignment="1">
      <alignment horizontal="center" vertical="center" wrapText="1"/>
    </xf>
    <xf numFmtId="0" fontId="30" fillId="0" borderId="180" xfId="4" applyNumberFormat="1" applyFont="1" applyBorder="1" applyAlignment="1">
      <alignment vertical="center"/>
    </xf>
    <xf numFmtId="0" fontId="30" fillId="0" borderId="189" xfId="4" applyNumberFormat="1" applyFont="1" applyBorder="1" applyAlignment="1">
      <alignment vertical="center"/>
    </xf>
    <xf numFmtId="0" fontId="27" fillId="20" borderId="179" xfId="4" applyNumberFormat="1" applyFont="1" applyFill="1" applyBorder="1" applyAlignment="1">
      <alignment horizontal="center" vertical="center" wrapText="1"/>
    </xf>
    <xf numFmtId="0" fontId="14" fillId="0" borderId="189" xfId="4" applyNumberFormat="1" applyFont="1" applyBorder="1" applyAlignment="1">
      <alignment vertical="center"/>
    </xf>
    <xf numFmtId="0" fontId="12" fillId="19" borderId="107" xfId="4" applyNumberFormat="1" applyFont="1" applyFill="1" applyBorder="1" applyAlignment="1">
      <alignment horizontal="center" vertical="center" shrinkToFit="1"/>
    </xf>
    <xf numFmtId="0" fontId="11" fillId="0" borderId="107" xfId="4" applyNumberFormat="1" applyFont="1" applyBorder="1" applyAlignment="1">
      <alignment vertical="center"/>
    </xf>
    <xf numFmtId="0" fontId="27" fillId="20" borderId="119" xfId="4" applyNumberFormat="1" applyFont="1" applyFill="1" applyBorder="1" applyAlignment="1">
      <alignment horizontal="center" vertical="center" wrapText="1"/>
    </xf>
    <xf numFmtId="0" fontId="27" fillId="20" borderId="196" xfId="4" applyNumberFormat="1" applyFont="1" applyFill="1" applyBorder="1" applyAlignment="1">
      <alignment horizontal="center" vertical="center" wrapText="1"/>
    </xf>
    <xf numFmtId="0" fontId="12" fillId="20" borderId="197" xfId="4" applyNumberFormat="1" applyFont="1" applyFill="1" applyBorder="1" applyAlignment="1">
      <alignment horizontal="center" vertical="center" wrapText="1"/>
    </xf>
    <xf numFmtId="0" fontId="12" fillId="20" borderId="198" xfId="4" applyNumberFormat="1" applyFont="1" applyFill="1" applyBorder="1" applyAlignment="1">
      <alignment horizontal="center" vertical="center" wrapText="1"/>
    </xf>
    <xf numFmtId="0" fontId="27" fillId="20" borderId="199" xfId="4" applyNumberFormat="1" applyFont="1" applyFill="1" applyBorder="1" applyAlignment="1">
      <alignment horizontal="center" vertical="center" wrapText="1"/>
    </xf>
    <xf numFmtId="0" fontId="12" fillId="20" borderId="200" xfId="4" applyNumberFormat="1" applyFont="1" applyFill="1" applyBorder="1" applyAlignment="1">
      <alignment horizontal="center" vertical="center" wrapText="1"/>
    </xf>
    <xf numFmtId="0" fontId="35" fillId="6" borderId="158" xfId="1" applyNumberFormat="1" applyFill="1" applyBorder="1" applyAlignment="1">
      <alignment horizontal="center" vertical="center" wrapText="1"/>
    </xf>
    <xf numFmtId="0" fontId="35" fillId="6" borderId="128" xfId="1" applyNumberFormat="1" applyFill="1" applyBorder="1" applyAlignment="1">
      <alignment horizontal="center" vertical="center" wrapText="1"/>
    </xf>
    <xf numFmtId="0" fontId="35" fillId="0" borderId="143" xfId="1" applyNumberFormat="1" applyBorder="1" applyAlignment="1">
      <alignment horizontal="center" vertical="center" wrapText="1"/>
    </xf>
    <xf numFmtId="0" fontId="35" fillId="6" borderId="147" xfId="1" applyNumberFormat="1" applyFill="1" applyBorder="1" applyAlignment="1">
      <alignment horizontal="center" vertical="center" wrapText="1"/>
    </xf>
    <xf numFmtId="0" fontId="35" fillId="16" borderId="155" xfId="1" applyNumberFormat="1" applyFill="1" applyBorder="1" applyAlignment="1">
      <alignment horizontal="center" vertical="center" wrapText="1"/>
    </xf>
    <xf numFmtId="0" fontId="35" fillId="16" borderId="6" xfId="1" applyNumberFormat="1" applyFill="1" applyBorder="1" applyAlignment="1">
      <alignment horizontal="center" vertical="center" wrapText="1"/>
    </xf>
    <xf numFmtId="0" fontId="35" fillId="16" borderId="57" xfId="1" applyNumberFormat="1" applyFill="1" applyBorder="1" applyAlignment="1">
      <alignment horizontal="center" vertical="center" wrapText="1"/>
    </xf>
    <xf numFmtId="0" fontId="35" fillId="16" borderId="37" xfId="1" applyNumberFormat="1" applyFill="1" applyBorder="1" applyAlignment="1">
      <alignment horizontal="center" vertical="center" wrapText="1"/>
    </xf>
    <xf numFmtId="0" fontId="35" fillId="16" borderId="61" xfId="1" applyNumberFormat="1" applyFill="1" applyBorder="1" applyAlignment="1">
      <alignment horizontal="center" vertical="center" wrapText="1"/>
    </xf>
    <xf numFmtId="0" fontId="35" fillId="0" borderId="193" xfId="1" applyNumberFormat="1" applyBorder="1" applyAlignment="1" applyProtection="1">
      <alignment horizontal="center" vertical="center" wrapText="1"/>
      <protection locked="0"/>
    </xf>
    <xf numFmtId="0" fontId="35" fillId="0" borderId="194" xfId="1" applyNumberFormat="1" applyBorder="1" applyAlignment="1">
      <alignment horizontal="center" vertical="center" wrapText="1"/>
    </xf>
    <xf numFmtId="0" fontId="35" fillId="0" borderId="173" xfId="1" applyNumberFormat="1" applyBorder="1" applyAlignment="1" applyProtection="1">
      <alignment horizontal="center" vertical="center" wrapText="1"/>
      <protection locked="0"/>
    </xf>
    <xf numFmtId="0" fontId="35" fillId="0" borderId="174" xfId="1" applyNumberFormat="1" applyBorder="1" applyAlignment="1" applyProtection="1">
      <alignment horizontal="center" vertical="center" wrapText="1"/>
      <protection locked="0"/>
    </xf>
    <xf numFmtId="0" fontId="35" fillId="0" borderId="174" xfId="1" applyNumberFormat="1" applyBorder="1" applyAlignment="1">
      <alignment horizontal="center" vertical="center" wrapText="1"/>
    </xf>
    <xf numFmtId="0" fontId="35" fillId="0" borderId="201" xfId="6" applyNumberFormat="1" applyBorder="1" applyAlignment="1" applyProtection="1">
      <alignment horizontal="center" vertical="center" wrapText="1"/>
      <protection locked="0"/>
    </xf>
    <xf numFmtId="0" fontId="35" fillId="0" borderId="202" xfId="6" applyNumberFormat="1" applyBorder="1" applyAlignment="1" applyProtection="1">
      <alignment horizontal="center" vertical="center" wrapText="1"/>
      <protection locked="0"/>
    </xf>
    <xf numFmtId="0" fontId="35" fillId="0" borderId="194" xfId="1" applyNumberFormat="1" applyBorder="1" applyAlignment="1" applyProtection="1">
      <alignment horizontal="center" vertical="center" wrapText="1"/>
      <protection locked="0"/>
    </xf>
    <xf numFmtId="0" fontId="35" fillId="0" borderId="150" xfId="1" applyNumberFormat="1" applyBorder="1" applyAlignment="1" applyProtection="1">
      <alignment horizontal="center" vertical="center" wrapText="1"/>
      <protection locked="0"/>
    </xf>
    <xf numFmtId="0" fontId="35" fillId="0" borderId="151" xfId="1" applyNumberFormat="1" applyBorder="1" applyAlignment="1" applyProtection="1">
      <alignment horizontal="center" vertical="center" wrapText="1"/>
      <protection locked="0"/>
    </xf>
    <xf numFmtId="0" fontId="35" fillId="0" borderId="201" xfId="1" applyNumberFormat="1" applyBorder="1" applyAlignment="1" applyProtection="1">
      <alignment horizontal="center" vertical="center" wrapText="1"/>
      <protection locked="0"/>
    </xf>
    <xf numFmtId="0" fontId="35" fillId="0" borderId="202" xfId="1" applyNumberFormat="1" applyBorder="1" applyAlignment="1" applyProtection="1">
      <alignment horizontal="center" vertical="center" wrapText="1"/>
      <protection locked="0"/>
    </xf>
    <xf numFmtId="0" fontId="35" fillId="7" borderId="74" xfId="2" applyNumberFormat="1" applyFill="1" applyBorder="1" applyAlignment="1">
      <alignment horizontal="center" vertical="center" wrapText="1"/>
    </xf>
    <xf numFmtId="0" fontId="35" fillId="7" borderId="122" xfId="2" applyNumberFormat="1" applyFill="1" applyBorder="1" applyAlignment="1">
      <alignment horizontal="center" vertical="center" wrapText="1"/>
    </xf>
    <xf numFmtId="0" fontId="35" fillId="7" borderId="122" xfId="2" applyNumberFormat="1" applyFill="1" applyBorder="1" applyAlignment="1" applyProtection="1">
      <alignment horizontal="center" vertical="center" wrapText="1"/>
      <protection locked="0"/>
    </xf>
    <xf numFmtId="0" fontId="7" fillId="27" borderId="74" xfId="1" applyNumberFormat="1" applyFont="1" applyFill="1" applyBorder="1" applyAlignment="1">
      <alignment horizontal="center" vertical="center"/>
    </xf>
    <xf numFmtId="0" fontId="7" fillId="27" borderId="72" xfId="1" applyNumberFormat="1" applyFont="1" applyFill="1" applyBorder="1" applyAlignment="1">
      <alignment horizontal="center" vertical="center"/>
    </xf>
    <xf numFmtId="0" fontId="7" fillId="0" borderId="74" xfId="1" applyNumberFormat="1" applyFont="1" applyBorder="1" applyAlignment="1">
      <alignment horizontal="center" vertical="center" shrinkToFit="1"/>
    </xf>
    <xf numFmtId="0" fontId="7" fillId="0" borderId="72" xfId="1" applyNumberFormat="1" applyFont="1" applyBorder="1" applyAlignment="1">
      <alignment horizontal="center" vertical="center" shrinkToFit="1"/>
    </xf>
    <xf numFmtId="0" fontId="35" fillId="5" borderId="87" xfId="1" applyNumberFormat="1" applyFill="1" applyBorder="1" applyAlignment="1">
      <alignment horizontal="center" vertical="center" wrapText="1"/>
    </xf>
    <xf numFmtId="0" fontId="35" fillId="5" borderId="89" xfId="1" applyNumberFormat="1" applyFill="1" applyBorder="1" applyAlignment="1">
      <alignment horizontal="center" vertical="center" wrapText="1"/>
    </xf>
    <xf numFmtId="0" fontId="35" fillId="0" borderId="61" xfId="1" applyNumberFormat="1" applyBorder="1" applyAlignment="1" applyProtection="1">
      <alignment horizontal="center" vertical="center" wrapText="1"/>
      <protection locked="0"/>
    </xf>
    <xf numFmtId="176" fontId="35" fillId="5" borderId="87" xfId="1" applyNumberFormat="1" applyFill="1" applyBorder="1" applyAlignment="1">
      <alignment horizontal="center" vertical="center" wrapText="1"/>
    </xf>
    <xf numFmtId="176" fontId="35" fillId="5" borderId="89" xfId="1" applyNumberFormat="1" applyFill="1" applyBorder="1" applyAlignment="1">
      <alignment horizontal="center" vertical="center" wrapText="1"/>
    </xf>
    <xf numFmtId="0" fontId="35" fillId="0" borderId="62" xfId="1" applyNumberFormat="1" applyBorder="1" applyAlignment="1" applyProtection="1">
      <alignment horizontal="center" vertical="center" wrapText="1"/>
      <protection locked="0"/>
    </xf>
    <xf numFmtId="0" fontId="35" fillId="8" borderId="61" xfId="1" applyNumberFormat="1" applyFill="1" applyBorder="1" applyAlignment="1" applyProtection="1">
      <alignment horizontal="center" vertical="center" wrapText="1"/>
      <protection locked="0"/>
    </xf>
    <xf numFmtId="0" fontId="35" fillId="8" borderId="62" xfId="1" applyNumberFormat="1" applyFill="1" applyBorder="1" applyAlignment="1" applyProtection="1">
      <alignment horizontal="center" vertical="center" wrapText="1"/>
      <protection locked="0"/>
    </xf>
    <xf numFmtId="0" fontId="35" fillId="8" borderId="11" xfId="1" applyNumberFormat="1" applyFill="1" applyBorder="1" applyAlignment="1">
      <alignment horizontal="center" vertical="center" wrapText="1"/>
    </xf>
    <xf numFmtId="0" fontId="35" fillId="7" borderId="156" xfId="2" applyNumberFormat="1" applyFill="1" applyBorder="1" applyAlignment="1">
      <alignment horizontal="center" vertical="center" wrapText="1"/>
    </xf>
    <xf numFmtId="0" fontId="35" fillId="7" borderId="156" xfId="2" applyNumberFormat="1" applyFill="1" applyBorder="1" applyAlignment="1" applyProtection="1">
      <alignment horizontal="center" vertical="center" wrapText="1"/>
      <protection locked="0"/>
    </xf>
    <xf numFmtId="0" fontId="28" fillId="27" borderId="74" xfId="1" applyNumberFormat="1" applyFont="1" applyFill="1" applyBorder="1" applyAlignment="1">
      <alignment horizontal="center" vertical="center"/>
    </xf>
    <xf numFmtId="0" fontId="28" fillId="27" borderId="72" xfId="1" applyNumberFormat="1" applyFont="1" applyFill="1" applyBorder="1" applyAlignment="1">
      <alignment horizontal="center" vertical="center"/>
    </xf>
    <xf numFmtId="0" fontId="0" fillId="5" borderId="87" xfId="1" applyNumberFormat="1" applyFont="1" applyFill="1" applyBorder="1" applyAlignment="1">
      <alignment horizontal="center" vertical="center" shrinkToFit="1"/>
    </xf>
    <xf numFmtId="0" fontId="0" fillId="5" borderId="88" xfId="1" applyNumberFormat="1" applyFont="1" applyFill="1" applyBorder="1" applyAlignment="1">
      <alignment horizontal="center" vertical="center" shrinkToFit="1"/>
    </xf>
    <xf numFmtId="0" fontId="0" fillId="5" borderId="66" xfId="1" applyNumberFormat="1" applyFont="1" applyFill="1" applyBorder="1" applyAlignment="1">
      <alignment horizontal="center" vertical="center" shrinkToFit="1"/>
    </xf>
    <xf numFmtId="0" fontId="35" fillId="0" borderId="95" xfId="1" applyNumberFormat="1" applyBorder="1" applyAlignment="1" applyProtection="1">
      <alignment horizontal="center" vertical="center" wrapText="1"/>
      <protection locked="0"/>
    </xf>
    <xf numFmtId="0" fontId="0" fillId="5" borderId="89" xfId="1" applyNumberFormat="1" applyFont="1" applyFill="1" applyBorder="1" applyAlignment="1">
      <alignment horizontal="center" vertical="center" shrinkToFit="1"/>
    </xf>
    <xf numFmtId="0" fontId="35" fillId="5" borderId="69" xfId="1" applyNumberFormat="1" applyFill="1" applyBorder="1" applyAlignment="1">
      <alignment horizontal="center" vertical="center" shrinkToFit="1"/>
    </xf>
    <xf numFmtId="0" fontId="35" fillId="5" borderId="85" xfId="1" applyNumberFormat="1" applyFill="1" applyBorder="1" applyAlignment="1">
      <alignment horizontal="center" vertical="center" shrinkToFit="1"/>
    </xf>
    <xf numFmtId="0" fontId="35" fillId="9" borderId="74" xfId="1" applyNumberFormat="1" applyFill="1" applyBorder="1" applyAlignment="1">
      <alignment horizontal="center" vertical="center" wrapText="1"/>
    </xf>
    <xf numFmtId="0" fontId="35" fillId="9" borderId="156" xfId="1" applyNumberFormat="1" applyFill="1" applyBorder="1" applyAlignment="1">
      <alignment horizontal="center" vertical="center" wrapText="1"/>
    </xf>
    <xf numFmtId="0" fontId="7" fillId="0" borderId="147" xfId="1" applyNumberFormat="1" applyFont="1" applyBorder="1" applyAlignment="1">
      <alignment horizontal="center" vertical="center" shrinkToFit="1"/>
    </xf>
    <xf numFmtId="0" fontId="7" fillId="0" borderId="42" xfId="1" applyNumberFormat="1" applyFont="1" applyBorder="1" applyAlignment="1">
      <alignment horizontal="center" vertical="center" shrinkToFit="1"/>
    </xf>
    <xf numFmtId="0" fontId="35" fillId="2" borderId="73" xfId="1" applyNumberFormat="1" applyFill="1" applyBorder="1" applyAlignment="1">
      <alignment horizontal="center" vertical="center" wrapText="1"/>
    </xf>
    <xf numFmtId="0" fontId="35" fillId="2" borderId="86" xfId="1" applyNumberFormat="1" applyFill="1" applyBorder="1" applyAlignment="1">
      <alignment horizontal="center" vertical="center" wrapText="1"/>
    </xf>
    <xf numFmtId="0" fontId="35" fillId="2" borderId="35" xfId="1" applyNumberFormat="1" applyFill="1" applyBorder="1" applyAlignment="1">
      <alignment horizontal="center" vertical="center" wrapText="1"/>
    </xf>
    <xf numFmtId="0" fontId="35" fillId="2" borderId="129" xfId="1" applyNumberFormat="1" applyFill="1" applyBorder="1" applyAlignment="1">
      <alignment horizontal="center" vertical="center" wrapText="1"/>
    </xf>
    <xf numFmtId="0" fontId="35" fillId="2" borderId="122" xfId="1" applyNumberFormat="1" applyFill="1" applyBorder="1" applyAlignment="1">
      <alignment horizontal="center" vertical="center" wrapText="1"/>
    </xf>
    <xf numFmtId="0" fontId="35" fillId="2" borderId="157" xfId="1" applyNumberFormat="1" applyFill="1" applyBorder="1" applyAlignment="1">
      <alignment horizontal="center" vertical="center" wrapText="1"/>
    </xf>
    <xf numFmtId="0" fontId="35" fillId="2" borderId="5" xfId="1" applyNumberFormat="1" applyFill="1" applyBorder="1" applyAlignment="1">
      <alignment horizontal="center" vertical="center" wrapText="1"/>
    </xf>
    <xf numFmtId="0" fontId="35" fillId="2" borderId="40" xfId="1" applyNumberFormat="1" applyFill="1" applyBorder="1" applyAlignment="1">
      <alignment horizontal="center" vertical="center" wrapText="1"/>
    </xf>
    <xf numFmtId="0" fontId="35" fillId="2" borderId="127" xfId="1" applyNumberFormat="1" applyFill="1" applyBorder="1" applyAlignment="1">
      <alignment horizontal="center" vertical="center" wrapText="1"/>
    </xf>
    <xf numFmtId="0" fontId="7" fillId="0" borderId="74" xfId="1" applyNumberFormat="1" applyFont="1" applyBorder="1" applyAlignment="1">
      <alignment horizontal="center" vertical="center"/>
    </xf>
    <xf numFmtId="0" fontId="7" fillId="0" borderId="72" xfId="1" applyNumberFormat="1" applyFont="1" applyBorder="1" applyAlignment="1">
      <alignment horizontal="center" vertical="center"/>
    </xf>
    <xf numFmtId="0" fontId="35" fillId="18" borderId="5" xfId="1" applyNumberFormat="1" applyFill="1" applyBorder="1" applyAlignment="1">
      <alignment horizontal="center" vertical="center" wrapText="1"/>
    </xf>
    <xf numFmtId="0" fontId="35" fillId="18" borderId="57" xfId="1" applyNumberFormat="1" applyFill="1" applyBorder="1" applyAlignment="1">
      <alignment horizontal="center" vertical="center" wrapText="1"/>
    </xf>
    <xf numFmtId="0" fontId="35" fillId="18" borderId="87" xfId="1" applyNumberFormat="1" applyFill="1" applyBorder="1" applyAlignment="1">
      <alignment horizontal="center" vertical="center" wrapText="1"/>
    </xf>
    <xf numFmtId="0" fontId="35" fillId="18" borderId="152" xfId="1" applyNumberFormat="1" applyFill="1" applyBorder="1" applyAlignment="1">
      <alignment horizontal="center" vertical="center" wrapText="1"/>
    </xf>
    <xf numFmtId="0" fontId="35" fillId="18" borderId="6" xfId="1" applyNumberFormat="1" applyFill="1" applyBorder="1" applyAlignment="1">
      <alignment horizontal="center" vertical="center" wrapText="1"/>
    </xf>
    <xf numFmtId="0" fontId="35" fillId="18" borderId="37" xfId="1" applyNumberFormat="1" applyFill="1" applyBorder="1" applyAlignment="1">
      <alignment horizontal="center" vertical="center" wrapText="1"/>
    </xf>
    <xf numFmtId="0" fontId="35" fillId="18" borderId="3" xfId="1" applyNumberFormat="1" applyFill="1" applyBorder="1" applyAlignment="1">
      <alignment horizontal="center" vertical="center" wrapText="1"/>
    </xf>
    <xf numFmtId="0" fontId="35" fillId="18" borderId="14" xfId="1" applyNumberFormat="1" applyFill="1" applyBorder="1" applyAlignment="1">
      <alignment horizontal="center" vertical="center" wrapText="1"/>
    </xf>
    <xf numFmtId="0" fontId="9" fillId="8" borderId="160" xfId="1" applyNumberFormat="1" applyFont="1" applyFill="1" applyBorder="1" applyAlignment="1">
      <alignment horizontal="center" vertical="center" wrapText="1" shrinkToFit="1"/>
    </xf>
    <xf numFmtId="0" fontId="9" fillId="8" borderId="195" xfId="1" applyNumberFormat="1" applyFont="1" applyFill="1" applyBorder="1" applyAlignment="1">
      <alignment horizontal="center" vertical="center" wrapText="1" shrinkToFit="1"/>
    </xf>
    <xf numFmtId="0" fontId="9" fillId="8" borderId="4" xfId="1" applyNumberFormat="1" applyFont="1" applyFill="1" applyBorder="1" applyAlignment="1">
      <alignment horizontal="center" vertical="center" wrapText="1" shrinkToFit="1"/>
    </xf>
    <xf numFmtId="0" fontId="9" fillId="8" borderId="9" xfId="1" applyNumberFormat="1" applyFont="1" applyFill="1" applyBorder="1" applyAlignment="1">
      <alignment horizontal="center" vertical="center" wrapText="1" shrinkToFit="1"/>
    </xf>
    <xf numFmtId="0" fontId="35" fillId="17" borderId="24" xfId="1" applyNumberFormat="1" applyFill="1" applyBorder="1" applyAlignment="1">
      <alignment horizontal="center" vertical="center" wrapText="1"/>
    </xf>
    <xf numFmtId="0" fontId="35" fillId="17" borderId="25" xfId="1" applyNumberFormat="1" applyFill="1" applyBorder="1" applyAlignment="1">
      <alignment horizontal="center" vertical="center" wrapText="1"/>
    </xf>
    <xf numFmtId="0" fontId="35" fillId="17" borderId="84" xfId="1" applyNumberFormat="1" applyFill="1" applyBorder="1" applyAlignment="1">
      <alignment horizontal="center" vertical="center" wrapText="1"/>
    </xf>
    <xf numFmtId="0" fontId="35" fillId="17" borderId="17" xfId="1" applyNumberFormat="1" applyFill="1" applyBorder="1" applyAlignment="1">
      <alignment horizontal="center" vertical="center" wrapText="1"/>
    </xf>
    <xf numFmtId="0" fontId="29" fillId="30" borderId="55" xfId="1" applyNumberFormat="1" applyFont="1" applyFill="1" applyBorder="1" applyAlignment="1">
      <alignment horizontal="center" vertical="center"/>
    </xf>
    <xf numFmtId="0" fontId="29" fillId="30" borderId="0" xfId="1" applyNumberFormat="1" applyFont="1" applyFill="1" applyAlignment="1">
      <alignment horizontal="center" vertical="center"/>
    </xf>
    <xf numFmtId="0" fontId="11" fillId="0" borderId="180" xfId="4" applyNumberFormat="1" applyFont="1" applyBorder="1" applyAlignment="1">
      <alignment horizontal="center" vertical="center"/>
    </xf>
    <xf numFmtId="0" fontId="11" fillId="0" borderId="189" xfId="4" applyNumberFormat="1" applyFont="1" applyBorder="1" applyAlignment="1">
      <alignment horizontal="center" vertical="center"/>
    </xf>
    <xf numFmtId="0" fontId="11" fillId="0" borderId="182" xfId="4" applyNumberFormat="1" applyFont="1" applyBorder="1" applyAlignment="1">
      <alignment horizontal="center" vertical="center"/>
    </xf>
    <xf numFmtId="0" fontId="11" fillId="0" borderId="190" xfId="4" applyNumberFormat="1" applyFont="1" applyBorder="1" applyAlignment="1">
      <alignment horizontal="center" vertical="center"/>
    </xf>
    <xf numFmtId="0" fontId="11" fillId="19" borderId="98" xfId="4" applyNumberFormat="1" applyFont="1" applyFill="1" applyBorder="1" applyAlignment="1">
      <alignment horizontal="center" vertical="center" shrinkToFit="1"/>
    </xf>
    <xf numFmtId="0" fontId="12" fillId="0" borderId="180" xfId="1" applyNumberFormat="1" applyFont="1" applyBorder="1" applyAlignment="1">
      <alignment horizontal="center" vertical="center"/>
    </xf>
    <xf numFmtId="0" fontId="12" fillId="0" borderId="189" xfId="1" applyNumberFormat="1" applyFont="1" applyBorder="1" applyAlignment="1">
      <alignment horizontal="center" vertical="center"/>
    </xf>
    <xf numFmtId="0" fontId="12" fillId="0" borderId="200" xfId="1" applyNumberFormat="1" applyFont="1" applyBorder="1" applyAlignment="1">
      <alignment horizontal="center" vertical="center"/>
    </xf>
    <xf numFmtId="0" fontId="12" fillId="0" borderId="203" xfId="1" applyNumberFormat="1" applyFont="1" applyBorder="1" applyAlignment="1">
      <alignment horizontal="center" vertical="center"/>
    </xf>
    <xf numFmtId="0" fontId="12" fillId="20" borderId="179" xfId="1" applyNumberFormat="1" applyFont="1" applyFill="1" applyBorder="1" applyAlignment="1">
      <alignment horizontal="center" vertical="center" wrapText="1"/>
    </xf>
    <xf numFmtId="0" fontId="12" fillId="20" borderId="180" xfId="1" applyNumberFormat="1" applyFont="1" applyFill="1" applyBorder="1" applyAlignment="1">
      <alignment horizontal="center" vertical="center" wrapText="1"/>
    </xf>
    <xf numFmtId="0" fontId="11" fillId="0" borderId="189" xfId="1" applyNumberFormat="1" applyFont="1" applyBorder="1" applyAlignment="1">
      <alignment horizontal="center" vertical="center"/>
    </xf>
    <xf numFmtId="0" fontId="12" fillId="20" borderId="111" xfId="1" applyNumberFormat="1" applyFont="1" applyFill="1" applyBorder="1" applyAlignment="1">
      <alignment horizontal="center" vertical="center" wrapText="1"/>
    </xf>
    <xf numFmtId="0" fontId="12" fillId="20" borderId="184" xfId="1" applyNumberFormat="1" applyFont="1" applyFill="1" applyBorder="1" applyAlignment="1">
      <alignment horizontal="center" vertical="center" wrapText="1"/>
    </xf>
    <xf numFmtId="0" fontId="11" fillId="0" borderId="204" xfId="1" applyNumberFormat="1" applyFont="1" applyBorder="1" applyAlignment="1">
      <alignment horizontal="center" vertical="center"/>
    </xf>
    <xf numFmtId="0" fontId="12" fillId="19" borderId="74" xfId="4" applyNumberFormat="1" applyFont="1" applyFill="1" applyBorder="1" applyAlignment="1">
      <alignment horizontal="center" vertical="center" shrinkToFit="1"/>
    </xf>
    <xf numFmtId="0" fontId="11" fillId="19" borderId="72" xfId="4" applyNumberFormat="1" applyFont="1" applyFill="1" applyBorder="1" applyAlignment="1">
      <alignment horizontal="center" vertical="center" shrinkToFit="1"/>
    </xf>
    <xf numFmtId="0" fontId="27" fillId="20" borderId="180" xfId="4" applyNumberFormat="1" applyFont="1" applyFill="1" applyBorder="1" applyAlignment="1">
      <alignment horizontal="center" vertical="center" wrapText="1"/>
    </xf>
    <xf numFmtId="0" fontId="27" fillId="20" borderId="189" xfId="4" applyNumberFormat="1" applyFont="1" applyFill="1" applyBorder="1" applyAlignment="1">
      <alignment horizontal="center" vertical="center" wrapText="1"/>
    </xf>
    <xf numFmtId="0" fontId="12" fillId="20" borderId="111" xfId="4" applyNumberFormat="1" applyFont="1" applyFill="1" applyBorder="1" applyAlignment="1">
      <alignment horizontal="center" vertical="center" wrapText="1"/>
    </xf>
    <xf numFmtId="0" fontId="12" fillId="20" borderId="184" xfId="4" applyNumberFormat="1" applyFont="1" applyFill="1" applyBorder="1" applyAlignment="1">
      <alignment horizontal="center" vertical="center" wrapText="1"/>
    </xf>
    <xf numFmtId="0" fontId="12" fillId="20" borderId="190" xfId="4" applyNumberFormat="1" applyFont="1" applyFill="1" applyBorder="1" applyAlignment="1">
      <alignment horizontal="center" vertical="center" wrapText="1"/>
    </xf>
    <xf numFmtId="0" fontId="12" fillId="19" borderId="205" xfId="4" applyNumberFormat="1" applyFont="1" applyFill="1" applyBorder="1" applyAlignment="1">
      <alignment horizontal="center" vertical="center" shrinkToFit="1"/>
    </xf>
    <xf numFmtId="0" fontId="12" fillId="19" borderId="142" xfId="4" applyNumberFormat="1" applyFont="1" applyFill="1" applyBorder="1" applyAlignment="1">
      <alignment horizontal="center" vertical="center" shrinkToFit="1"/>
    </xf>
  </cellXfs>
  <cellStyles count="8">
    <cellStyle name="표준" xfId="0" builtinId="0"/>
    <cellStyle name="표준 2" xfId="4" xr:uid="{00000000-0005-0000-0000-000004000000}"/>
    <cellStyle name="표준 2 2" xfId="3" xr:uid="{00000000-0005-0000-0000-000003000000}"/>
    <cellStyle name="표준 3 2 2" xfId="1" xr:uid="{00000000-0005-0000-0000-000001000000}"/>
    <cellStyle name="표준 3 2 2 2" xfId="6" xr:uid="{00000000-0005-0000-0000-000006000000}"/>
    <cellStyle name="표준 4 2 4" xfId="2" xr:uid="{00000000-0005-0000-0000-000002000000}"/>
    <cellStyle name="표준 4 2 4 2" xfId="7" xr:uid="{00000000-0005-0000-0000-000007000000}"/>
    <cellStyle name="표준 4 3" xfId="5" xr:uid="{00000000-0005-0000-0000-000005000000}"/>
  </cellStyles>
  <dxfs count="29"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FF00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Light Style 1 - Accent 1" table="0" count="8" xr9:uid="{00000000-0011-0000-FFFF-FFFF01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91"/>
  <sheetViews>
    <sheetView topLeftCell="A43" zoomScale="115" zoomScaleNormal="115" zoomScaleSheetLayoutView="115" workbookViewId="0">
      <selection sqref="A1:P1"/>
    </sheetView>
  </sheetViews>
  <sheetFormatPr defaultColWidth="9.140625" defaultRowHeight="13.5"/>
  <cols>
    <col min="1" max="1" width="9.85546875" bestFit="1" customWidth="1"/>
    <col min="2" max="2" width="10.140625" bestFit="1" customWidth="1"/>
    <col min="3" max="3" width="19.28515625" customWidth="1"/>
    <col min="4" max="4" width="6.85546875" customWidth="1"/>
    <col min="5" max="8" width="4.5703125" customWidth="1"/>
    <col min="9" max="14" width="6.85546875" customWidth="1"/>
    <col min="15" max="15" width="5.140625" customWidth="1"/>
    <col min="16" max="16" width="8.85546875" customWidth="1"/>
    <col min="17" max="17" width="2.5703125" customWidth="1"/>
    <col min="18" max="18" width="5.28515625" hidden="1" customWidth="1"/>
    <col min="19" max="22" width="6.28515625" style="38" hidden="1" customWidth="1"/>
    <col min="23" max="23" width="6.28515625" hidden="1" customWidth="1"/>
    <col min="24" max="24" width="0" hidden="1" customWidth="1"/>
  </cols>
  <sheetData>
    <row r="1" spans="1:24" ht="19.5">
      <c r="A1" s="793" t="s">
        <v>347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</row>
    <row r="2" spans="1:24" ht="19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4" ht="14.25">
      <c r="A3" s="2"/>
      <c r="B3" s="2"/>
      <c r="C3" s="2"/>
      <c r="D3" s="2"/>
      <c r="E3" s="2"/>
      <c r="F3" s="2"/>
      <c r="G3" s="2"/>
      <c r="H3" s="2"/>
      <c r="I3" s="2"/>
      <c r="J3" s="2"/>
      <c r="K3" s="794" t="s">
        <v>42</v>
      </c>
      <c r="L3" s="794"/>
      <c r="M3" s="794"/>
      <c r="N3" s="794"/>
      <c r="O3" s="794"/>
      <c r="P3" s="794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4" ht="20.25" customHeight="1">
      <c r="A5" s="795" t="s">
        <v>102</v>
      </c>
      <c r="B5" s="797" t="s">
        <v>73</v>
      </c>
      <c r="C5" s="799" t="s">
        <v>249</v>
      </c>
      <c r="D5" s="801" t="s">
        <v>58</v>
      </c>
      <c r="E5" s="803" t="s">
        <v>70</v>
      </c>
      <c r="F5" s="804"/>
      <c r="G5" s="804"/>
      <c r="H5" s="805"/>
      <c r="I5" s="799" t="s">
        <v>272</v>
      </c>
      <c r="J5" s="799"/>
      <c r="K5" s="799" t="s">
        <v>242</v>
      </c>
      <c r="L5" s="799"/>
      <c r="M5" s="799" t="s">
        <v>277</v>
      </c>
      <c r="N5" s="799"/>
      <c r="O5" s="799" t="s">
        <v>53</v>
      </c>
      <c r="P5" s="806" t="s">
        <v>71</v>
      </c>
    </row>
    <row r="6" spans="1:24" ht="20.25" customHeight="1">
      <c r="A6" s="796"/>
      <c r="B6" s="798"/>
      <c r="C6" s="800"/>
      <c r="D6" s="802"/>
      <c r="E6" s="34" t="s">
        <v>251</v>
      </c>
      <c r="F6" s="34" t="s">
        <v>260</v>
      </c>
      <c r="G6" s="34" t="s">
        <v>273</v>
      </c>
      <c r="H6" s="34" t="s">
        <v>255</v>
      </c>
      <c r="I6" s="27" t="s">
        <v>268</v>
      </c>
      <c r="J6" s="27" t="s">
        <v>248</v>
      </c>
      <c r="K6" s="27" t="s">
        <v>268</v>
      </c>
      <c r="L6" s="27" t="s">
        <v>248</v>
      </c>
      <c r="M6" s="27" t="s">
        <v>268</v>
      </c>
      <c r="N6" s="27" t="s">
        <v>248</v>
      </c>
      <c r="O6" s="800"/>
      <c r="P6" s="807"/>
      <c r="Q6" s="39"/>
      <c r="R6" s="4"/>
      <c r="S6" s="43" t="s">
        <v>70</v>
      </c>
      <c r="T6" s="43" t="s">
        <v>251</v>
      </c>
      <c r="U6" s="43" t="s">
        <v>260</v>
      </c>
      <c r="V6" s="43" t="s">
        <v>273</v>
      </c>
      <c r="W6" s="43" t="s">
        <v>66</v>
      </c>
      <c r="X6" s="43" t="s">
        <v>74</v>
      </c>
    </row>
    <row r="7" spans="1:24">
      <c r="A7" s="808" t="s">
        <v>250</v>
      </c>
      <c r="B7" s="809" t="s">
        <v>266</v>
      </c>
      <c r="C7" s="28"/>
      <c r="D7" s="48"/>
      <c r="E7" s="48"/>
      <c r="F7" s="48"/>
      <c r="G7" s="48"/>
      <c r="H7" s="48"/>
      <c r="I7" s="51"/>
      <c r="J7" s="51"/>
      <c r="K7" s="51"/>
      <c r="L7" s="51"/>
      <c r="M7" s="51"/>
      <c r="N7" s="51"/>
      <c r="O7" s="812"/>
      <c r="P7" s="815">
        <v>10</v>
      </c>
      <c r="R7" s="818">
        <f>SUM(E7:H13)</f>
        <v>0</v>
      </c>
      <c r="S7" s="38">
        <f t="shared" ref="S7:S28" si="0">IF(SUM(I7:N7)=SUM(E7:H7),0,"fasle")</f>
        <v>0</v>
      </c>
      <c r="T7" s="38">
        <f t="shared" ref="T7:T28" si="1">IF(E7="",0,IF(AND(SUM(E7:H7)&gt;=6,SUM(E7:H7)&lt;=8),0,"false"))</f>
        <v>0</v>
      </c>
      <c r="U7" s="38">
        <f t="shared" ref="U7:U28" si="2">IF(F7="",0,IF(AND(SUM(E7:H7)&gt;=3,SUM(E7:H7)&lt;=7),0,"false"))</f>
        <v>0</v>
      </c>
      <c r="V7" s="38">
        <f t="shared" ref="V7:V28" si="3">IF(G7="",0,IF(AND(SUM(E7:H7)&gt;=2,SUM(E7:H7)&lt;=8),0,"false"))</f>
        <v>0</v>
      </c>
      <c r="W7" t="str">
        <f t="shared" ref="W7:W28" si="4">IF(R7&lt;P7,"false",0)</f>
        <v>false</v>
      </c>
      <c r="X7" t="e">
        <f>IF(SUM(I7:N28)/SUM(I7:N63)&gt;0.5,"false",0)</f>
        <v>#DIV/0!</v>
      </c>
    </row>
    <row r="8" spans="1:24">
      <c r="A8" s="808"/>
      <c r="B8" s="810"/>
      <c r="C8" s="3"/>
      <c r="D8" s="49"/>
      <c r="E8" s="49"/>
      <c r="F8" s="49"/>
      <c r="G8" s="49"/>
      <c r="H8" s="49"/>
      <c r="I8" s="52"/>
      <c r="J8" s="52"/>
      <c r="K8" s="52"/>
      <c r="L8" s="52"/>
      <c r="M8" s="52"/>
      <c r="N8" s="52"/>
      <c r="O8" s="813"/>
      <c r="P8" s="816"/>
      <c r="R8" s="818"/>
      <c r="S8" s="38">
        <f t="shared" si="0"/>
        <v>0</v>
      </c>
      <c r="T8" s="38">
        <f t="shared" si="1"/>
        <v>0</v>
      </c>
      <c r="U8" s="38">
        <f t="shared" si="2"/>
        <v>0</v>
      </c>
      <c r="V8" s="38">
        <f t="shared" si="3"/>
        <v>0</v>
      </c>
      <c r="W8">
        <f t="shared" si="4"/>
        <v>0</v>
      </c>
    </row>
    <row r="9" spans="1:24">
      <c r="A9" s="808"/>
      <c r="B9" s="810"/>
      <c r="C9" s="3"/>
      <c r="D9" s="49"/>
      <c r="E9" s="49"/>
      <c r="F9" s="49"/>
      <c r="G9" s="49"/>
      <c r="H9" s="49"/>
      <c r="I9" s="52"/>
      <c r="J9" s="52"/>
      <c r="K9" s="52"/>
      <c r="L9" s="52"/>
      <c r="M9" s="52"/>
      <c r="N9" s="52"/>
      <c r="O9" s="813"/>
      <c r="P9" s="816"/>
      <c r="R9" s="818"/>
      <c r="S9" s="38">
        <f t="shared" si="0"/>
        <v>0</v>
      </c>
      <c r="T9" s="38">
        <f t="shared" si="1"/>
        <v>0</v>
      </c>
      <c r="U9" s="38">
        <f t="shared" si="2"/>
        <v>0</v>
      </c>
      <c r="V9" s="38">
        <f t="shared" si="3"/>
        <v>0</v>
      </c>
      <c r="W9">
        <f t="shared" si="4"/>
        <v>0</v>
      </c>
    </row>
    <row r="10" spans="1:24">
      <c r="A10" s="808"/>
      <c r="B10" s="810"/>
      <c r="C10" s="3"/>
      <c r="D10" s="49"/>
      <c r="E10" s="49"/>
      <c r="F10" s="49"/>
      <c r="G10" s="49"/>
      <c r="H10" s="49"/>
      <c r="I10" s="52"/>
      <c r="J10" s="52"/>
      <c r="K10" s="52"/>
      <c r="L10" s="52"/>
      <c r="M10" s="52"/>
      <c r="N10" s="52"/>
      <c r="O10" s="813"/>
      <c r="P10" s="816"/>
      <c r="R10" s="818"/>
      <c r="S10" s="38">
        <f t="shared" si="0"/>
        <v>0</v>
      </c>
      <c r="T10" s="38">
        <f t="shared" si="1"/>
        <v>0</v>
      </c>
      <c r="U10" s="38">
        <f t="shared" si="2"/>
        <v>0</v>
      </c>
      <c r="V10" s="38">
        <f t="shared" si="3"/>
        <v>0</v>
      </c>
      <c r="W10">
        <f t="shared" si="4"/>
        <v>0</v>
      </c>
    </row>
    <row r="11" spans="1:24">
      <c r="A11" s="808"/>
      <c r="B11" s="810"/>
      <c r="C11" s="3"/>
      <c r="D11" s="49"/>
      <c r="E11" s="49"/>
      <c r="F11" s="49"/>
      <c r="G11" s="49"/>
      <c r="H11" s="49"/>
      <c r="I11" s="52"/>
      <c r="J11" s="52"/>
      <c r="K11" s="52"/>
      <c r="L11" s="52"/>
      <c r="M11" s="52"/>
      <c r="N11" s="52"/>
      <c r="O11" s="813"/>
      <c r="P11" s="816"/>
      <c r="R11" s="818"/>
      <c r="S11" s="38">
        <f t="shared" si="0"/>
        <v>0</v>
      </c>
      <c r="T11" s="38">
        <f t="shared" si="1"/>
        <v>0</v>
      </c>
      <c r="U11" s="38">
        <f t="shared" si="2"/>
        <v>0</v>
      </c>
      <c r="V11" s="38">
        <f t="shared" si="3"/>
        <v>0</v>
      </c>
      <c r="W11">
        <f t="shared" si="4"/>
        <v>0</v>
      </c>
    </row>
    <row r="12" spans="1:24">
      <c r="A12" s="808"/>
      <c r="B12" s="810"/>
      <c r="C12" s="3"/>
      <c r="D12" s="49"/>
      <c r="E12" s="49"/>
      <c r="F12" s="49"/>
      <c r="G12" s="49"/>
      <c r="H12" s="49"/>
      <c r="I12" s="52"/>
      <c r="J12" s="52"/>
      <c r="K12" s="52"/>
      <c r="L12" s="52"/>
      <c r="M12" s="52"/>
      <c r="N12" s="52"/>
      <c r="O12" s="813"/>
      <c r="P12" s="816"/>
      <c r="R12" s="818"/>
      <c r="S12" s="38">
        <f t="shared" si="0"/>
        <v>0</v>
      </c>
      <c r="T12" s="38">
        <f t="shared" si="1"/>
        <v>0</v>
      </c>
      <c r="U12" s="38">
        <f t="shared" si="2"/>
        <v>0</v>
      </c>
      <c r="V12" s="38">
        <f t="shared" si="3"/>
        <v>0</v>
      </c>
      <c r="W12">
        <f t="shared" si="4"/>
        <v>0</v>
      </c>
    </row>
    <row r="13" spans="1:24">
      <c r="A13" s="808"/>
      <c r="B13" s="811"/>
      <c r="C13" s="40"/>
      <c r="D13" s="50"/>
      <c r="E13" s="50"/>
      <c r="F13" s="50"/>
      <c r="G13" s="50"/>
      <c r="H13" s="50"/>
      <c r="I13" s="53"/>
      <c r="J13" s="53"/>
      <c r="K13" s="53"/>
      <c r="L13" s="53"/>
      <c r="M13" s="53"/>
      <c r="N13" s="53"/>
      <c r="O13" s="814"/>
      <c r="P13" s="817"/>
      <c r="R13" s="818"/>
      <c r="S13" s="38">
        <f t="shared" si="0"/>
        <v>0</v>
      </c>
      <c r="T13" s="38">
        <f t="shared" si="1"/>
        <v>0</v>
      </c>
      <c r="U13" s="38">
        <f t="shared" si="2"/>
        <v>0</v>
      </c>
      <c r="V13" s="38">
        <f t="shared" si="3"/>
        <v>0</v>
      </c>
      <c r="W13">
        <f t="shared" si="4"/>
        <v>0</v>
      </c>
    </row>
    <row r="14" spans="1:24">
      <c r="A14" s="808"/>
      <c r="B14" s="809" t="s">
        <v>264</v>
      </c>
      <c r="C14" s="28"/>
      <c r="D14" s="48"/>
      <c r="E14" s="48"/>
      <c r="F14" s="48"/>
      <c r="G14" s="48"/>
      <c r="H14" s="48"/>
      <c r="I14" s="51"/>
      <c r="J14" s="51"/>
      <c r="K14" s="51"/>
      <c r="L14" s="51"/>
      <c r="M14" s="51"/>
      <c r="N14" s="51"/>
      <c r="O14" s="812"/>
      <c r="P14" s="815">
        <v>10</v>
      </c>
      <c r="R14" s="818">
        <f>SUM(E14:H20)</f>
        <v>0</v>
      </c>
      <c r="S14" s="38">
        <f t="shared" si="0"/>
        <v>0</v>
      </c>
      <c r="T14" s="38">
        <f t="shared" si="1"/>
        <v>0</v>
      </c>
      <c r="U14" s="38">
        <f t="shared" si="2"/>
        <v>0</v>
      </c>
      <c r="V14" s="38">
        <f t="shared" si="3"/>
        <v>0</v>
      </c>
      <c r="W14" t="str">
        <f t="shared" si="4"/>
        <v>false</v>
      </c>
    </row>
    <row r="15" spans="1:24">
      <c r="A15" s="808"/>
      <c r="B15" s="810"/>
      <c r="C15" s="3"/>
      <c r="D15" s="49"/>
      <c r="E15" s="49"/>
      <c r="F15" s="49"/>
      <c r="G15" s="49"/>
      <c r="H15" s="49"/>
      <c r="I15" s="52"/>
      <c r="J15" s="52"/>
      <c r="K15" s="52"/>
      <c r="L15" s="52"/>
      <c r="M15" s="52"/>
      <c r="N15" s="52"/>
      <c r="O15" s="813"/>
      <c r="P15" s="816"/>
      <c r="R15" s="818"/>
      <c r="S15" s="38">
        <f t="shared" si="0"/>
        <v>0</v>
      </c>
      <c r="T15" s="38">
        <f t="shared" si="1"/>
        <v>0</v>
      </c>
      <c r="U15" s="38">
        <f t="shared" si="2"/>
        <v>0</v>
      </c>
      <c r="V15" s="38">
        <f t="shared" si="3"/>
        <v>0</v>
      </c>
      <c r="W15">
        <f t="shared" si="4"/>
        <v>0</v>
      </c>
    </row>
    <row r="16" spans="1:24">
      <c r="A16" s="808"/>
      <c r="B16" s="810"/>
      <c r="C16" s="3"/>
      <c r="D16" s="49"/>
      <c r="E16" s="49"/>
      <c r="F16" s="49"/>
      <c r="G16" s="49"/>
      <c r="H16" s="49"/>
      <c r="I16" s="52"/>
      <c r="J16" s="52"/>
      <c r="K16" s="52"/>
      <c r="L16" s="52"/>
      <c r="M16" s="52"/>
      <c r="N16" s="52"/>
      <c r="O16" s="813"/>
      <c r="P16" s="816"/>
      <c r="R16" s="818"/>
      <c r="S16" s="38">
        <f t="shared" si="0"/>
        <v>0</v>
      </c>
      <c r="T16" s="38">
        <f t="shared" si="1"/>
        <v>0</v>
      </c>
      <c r="U16" s="38">
        <f t="shared" si="2"/>
        <v>0</v>
      </c>
      <c r="V16" s="38">
        <f t="shared" si="3"/>
        <v>0</v>
      </c>
      <c r="W16">
        <f t="shared" si="4"/>
        <v>0</v>
      </c>
    </row>
    <row r="17" spans="1:23">
      <c r="A17" s="808"/>
      <c r="B17" s="810"/>
      <c r="C17" s="3"/>
      <c r="D17" s="49"/>
      <c r="E17" s="49"/>
      <c r="F17" s="49"/>
      <c r="G17" s="49"/>
      <c r="H17" s="49"/>
      <c r="I17" s="52"/>
      <c r="J17" s="52"/>
      <c r="K17" s="52"/>
      <c r="L17" s="52"/>
      <c r="M17" s="52"/>
      <c r="N17" s="52"/>
      <c r="O17" s="813"/>
      <c r="P17" s="816"/>
      <c r="R17" s="818"/>
      <c r="S17" s="38">
        <f t="shared" si="0"/>
        <v>0</v>
      </c>
      <c r="T17" s="38">
        <f t="shared" si="1"/>
        <v>0</v>
      </c>
      <c r="U17" s="38">
        <f t="shared" si="2"/>
        <v>0</v>
      </c>
      <c r="V17" s="38">
        <f t="shared" si="3"/>
        <v>0</v>
      </c>
      <c r="W17">
        <f t="shared" si="4"/>
        <v>0</v>
      </c>
    </row>
    <row r="18" spans="1:23">
      <c r="A18" s="808"/>
      <c r="B18" s="810"/>
      <c r="C18" s="3"/>
      <c r="D18" s="49"/>
      <c r="E18" s="49"/>
      <c r="F18" s="49"/>
      <c r="G18" s="49"/>
      <c r="H18" s="49"/>
      <c r="I18" s="52"/>
      <c r="J18" s="52"/>
      <c r="K18" s="52"/>
      <c r="L18" s="52"/>
      <c r="M18" s="52"/>
      <c r="N18" s="52"/>
      <c r="O18" s="813"/>
      <c r="P18" s="816"/>
      <c r="R18" s="818"/>
      <c r="S18" s="38">
        <f t="shared" si="0"/>
        <v>0</v>
      </c>
      <c r="T18" s="38">
        <f t="shared" si="1"/>
        <v>0</v>
      </c>
      <c r="U18" s="38">
        <f t="shared" si="2"/>
        <v>0</v>
      </c>
      <c r="V18" s="38">
        <f t="shared" si="3"/>
        <v>0</v>
      </c>
      <c r="W18">
        <f t="shared" si="4"/>
        <v>0</v>
      </c>
    </row>
    <row r="19" spans="1:23">
      <c r="A19" s="808"/>
      <c r="B19" s="810"/>
      <c r="C19" s="3"/>
      <c r="D19" s="49"/>
      <c r="E19" s="49"/>
      <c r="F19" s="49"/>
      <c r="G19" s="49"/>
      <c r="H19" s="49"/>
      <c r="I19" s="52"/>
      <c r="J19" s="52"/>
      <c r="K19" s="52"/>
      <c r="L19" s="52"/>
      <c r="M19" s="52"/>
      <c r="N19" s="52"/>
      <c r="O19" s="813"/>
      <c r="P19" s="816"/>
      <c r="R19" s="818"/>
      <c r="S19" s="38">
        <f t="shared" si="0"/>
        <v>0</v>
      </c>
      <c r="T19" s="38">
        <f t="shared" si="1"/>
        <v>0</v>
      </c>
      <c r="U19" s="38">
        <f t="shared" si="2"/>
        <v>0</v>
      </c>
      <c r="V19" s="38">
        <f t="shared" si="3"/>
        <v>0</v>
      </c>
      <c r="W19">
        <f t="shared" si="4"/>
        <v>0</v>
      </c>
    </row>
    <row r="20" spans="1:23">
      <c r="A20" s="808"/>
      <c r="B20" s="811"/>
      <c r="C20" s="15"/>
      <c r="D20" s="50"/>
      <c r="E20" s="50"/>
      <c r="F20" s="50"/>
      <c r="G20" s="50"/>
      <c r="H20" s="50"/>
      <c r="I20" s="53"/>
      <c r="J20" s="53"/>
      <c r="K20" s="53"/>
      <c r="L20" s="53"/>
      <c r="M20" s="53"/>
      <c r="N20" s="53"/>
      <c r="O20" s="814"/>
      <c r="P20" s="817"/>
      <c r="R20" s="818"/>
      <c r="S20" s="38">
        <f t="shared" si="0"/>
        <v>0</v>
      </c>
      <c r="T20" s="38">
        <f t="shared" si="1"/>
        <v>0</v>
      </c>
      <c r="U20" s="38">
        <f t="shared" si="2"/>
        <v>0</v>
      </c>
      <c r="V20" s="38">
        <f t="shared" si="3"/>
        <v>0</v>
      </c>
      <c r="W20">
        <f t="shared" si="4"/>
        <v>0</v>
      </c>
    </row>
    <row r="21" spans="1:23">
      <c r="A21" s="808"/>
      <c r="B21" s="809" t="s">
        <v>254</v>
      </c>
      <c r="C21" s="41"/>
      <c r="D21" s="48"/>
      <c r="E21" s="48"/>
      <c r="F21" s="48"/>
      <c r="G21" s="48"/>
      <c r="H21" s="48"/>
      <c r="I21" s="51"/>
      <c r="J21" s="51"/>
      <c r="K21" s="51"/>
      <c r="L21" s="51"/>
      <c r="M21" s="51"/>
      <c r="N21" s="51"/>
      <c r="O21" s="812"/>
      <c r="P21" s="815">
        <v>10</v>
      </c>
      <c r="R21" s="818">
        <f>SUM(E21:H27)</f>
        <v>0</v>
      </c>
      <c r="S21" s="38">
        <f t="shared" si="0"/>
        <v>0</v>
      </c>
      <c r="T21" s="38">
        <f t="shared" si="1"/>
        <v>0</v>
      </c>
      <c r="U21" s="38">
        <f t="shared" si="2"/>
        <v>0</v>
      </c>
      <c r="V21" s="38">
        <f t="shared" si="3"/>
        <v>0</v>
      </c>
      <c r="W21" t="str">
        <f t="shared" si="4"/>
        <v>false</v>
      </c>
    </row>
    <row r="22" spans="1:23">
      <c r="A22" s="808"/>
      <c r="B22" s="810"/>
      <c r="C22" s="3"/>
      <c r="D22" s="49"/>
      <c r="E22" s="49"/>
      <c r="F22" s="49"/>
      <c r="G22" s="49"/>
      <c r="H22" s="49"/>
      <c r="I22" s="52"/>
      <c r="J22" s="52"/>
      <c r="K22" s="52"/>
      <c r="L22" s="52"/>
      <c r="M22" s="52"/>
      <c r="N22" s="52"/>
      <c r="O22" s="813"/>
      <c r="P22" s="816"/>
      <c r="R22" s="818"/>
      <c r="S22" s="38">
        <f t="shared" si="0"/>
        <v>0</v>
      </c>
      <c r="T22" s="38">
        <f t="shared" si="1"/>
        <v>0</v>
      </c>
      <c r="U22" s="38">
        <f t="shared" si="2"/>
        <v>0</v>
      </c>
      <c r="V22" s="38">
        <f t="shared" si="3"/>
        <v>0</v>
      </c>
      <c r="W22">
        <f t="shared" si="4"/>
        <v>0</v>
      </c>
    </row>
    <row r="23" spans="1:23">
      <c r="A23" s="808"/>
      <c r="B23" s="810"/>
      <c r="C23" s="3"/>
      <c r="D23" s="49"/>
      <c r="E23" s="49"/>
      <c r="F23" s="49"/>
      <c r="G23" s="49"/>
      <c r="H23" s="49"/>
      <c r="I23" s="52"/>
      <c r="J23" s="52"/>
      <c r="K23" s="52"/>
      <c r="L23" s="52"/>
      <c r="M23" s="52"/>
      <c r="N23" s="52"/>
      <c r="O23" s="813"/>
      <c r="P23" s="816"/>
      <c r="R23" s="818"/>
      <c r="S23" s="38">
        <f t="shared" si="0"/>
        <v>0</v>
      </c>
      <c r="T23" s="38">
        <f t="shared" si="1"/>
        <v>0</v>
      </c>
      <c r="U23" s="38">
        <f t="shared" si="2"/>
        <v>0</v>
      </c>
      <c r="V23" s="38">
        <f t="shared" si="3"/>
        <v>0</v>
      </c>
      <c r="W23">
        <f t="shared" si="4"/>
        <v>0</v>
      </c>
    </row>
    <row r="24" spans="1:23">
      <c r="A24" s="808"/>
      <c r="B24" s="810"/>
      <c r="C24" s="3"/>
      <c r="D24" s="49"/>
      <c r="E24" s="49"/>
      <c r="F24" s="49"/>
      <c r="G24" s="49"/>
      <c r="H24" s="49"/>
      <c r="I24" s="52"/>
      <c r="J24" s="52"/>
      <c r="K24" s="52"/>
      <c r="L24" s="52"/>
      <c r="M24" s="52"/>
      <c r="N24" s="52"/>
      <c r="O24" s="813"/>
      <c r="P24" s="816"/>
      <c r="R24" s="818"/>
      <c r="S24" s="38">
        <f t="shared" si="0"/>
        <v>0</v>
      </c>
      <c r="T24" s="38">
        <f t="shared" si="1"/>
        <v>0</v>
      </c>
      <c r="U24" s="38">
        <f t="shared" si="2"/>
        <v>0</v>
      </c>
      <c r="V24" s="38">
        <f t="shared" si="3"/>
        <v>0</v>
      </c>
      <c r="W24">
        <f t="shared" si="4"/>
        <v>0</v>
      </c>
    </row>
    <row r="25" spans="1:23">
      <c r="A25" s="808"/>
      <c r="B25" s="810"/>
      <c r="C25" s="3"/>
      <c r="D25" s="49"/>
      <c r="E25" s="49"/>
      <c r="F25" s="49"/>
      <c r="G25" s="49"/>
      <c r="H25" s="49"/>
      <c r="I25" s="52"/>
      <c r="J25" s="52"/>
      <c r="K25" s="52"/>
      <c r="L25" s="52"/>
      <c r="M25" s="52"/>
      <c r="N25" s="52"/>
      <c r="O25" s="813"/>
      <c r="P25" s="816"/>
      <c r="R25" s="818"/>
      <c r="S25" s="38">
        <f t="shared" si="0"/>
        <v>0</v>
      </c>
      <c r="T25" s="38">
        <f t="shared" si="1"/>
        <v>0</v>
      </c>
      <c r="U25" s="38">
        <f t="shared" si="2"/>
        <v>0</v>
      </c>
      <c r="V25" s="38">
        <f t="shared" si="3"/>
        <v>0</v>
      </c>
      <c r="W25">
        <f t="shared" si="4"/>
        <v>0</v>
      </c>
    </row>
    <row r="26" spans="1:23">
      <c r="A26" s="808"/>
      <c r="B26" s="810"/>
      <c r="C26" s="3"/>
      <c r="D26" s="49"/>
      <c r="E26" s="49"/>
      <c r="F26" s="49"/>
      <c r="G26" s="49"/>
      <c r="H26" s="49"/>
      <c r="I26" s="52"/>
      <c r="J26" s="52"/>
      <c r="K26" s="52"/>
      <c r="L26" s="52"/>
      <c r="M26" s="52"/>
      <c r="N26" s="52"/>
      <c r="O26" s="813"/>
      <c r="P26" s="816"/>
      <c r="R26" s="818"/>
      <c r="S26" s="38">
        <f t="shared" si="0"/>
        <v>0</v>
      </c>
      <c r="T26" s="38">
        <f t="shared" si="1"/>
        <v>0</v>
      </c>
      <c r="U26" s="38">
        <f t="shared" si="2"/>
        <v>0</v>
      </c>
      <c r="V26" s="38">
        <f t="shared" si="3"/>
        <v>0</v>
      </c>
      <c r="W26">
        <f t="shared" si="4"/>
        <v>0</v>
      </c>
    </row>
    <row r="27" spans="1:23">
      <c r="A27" s="808"/>
      <c r="B27" s="811"/>
      <c r="C27" s="40"/>
      <c r="D27" s="50"/>
      <c r="E27" s="50"/>
      <c r="F27" s="50"/>
      <c r="G27" s="50"/>
      <c r="H27" s="50"/>
      <c r="I27" s="53"/>
      <c r="J27" s="53"/>
      <c r="K27" s="53"/>
      <c r="L27" s="53"/>
      <c r="M27" s="54"/>
      <c r="N27" s="54"/>
      <c r="O27" s="814"/>
      <c r="P27" s="817"/>
      <c r="R27" s="818"/>
      <c r="S27" s="38">
        <f t="shared" si="0"/>
        <v>0</v>
      </c>
      <c r="T27" s="38">
        <f t="shared" si="1"/>
        <v>0</v>
      </c>
      <c r="U27" s="38">
        <f t="shared" si="2"/>
        <v>0</v>
      </c>
      <c r="V27" s="38">
        <f t="shared" si="3"/>
        <v>0</v>
      </c>
      <c r="W27">
        <f t="shared" si="4"/>
        <v>0</v>
      </c>
    </row>
    <row r="28" spans="1:23">
      <c r="A28" s="808"/>
      <c r="B28" s="45" t="s">
        <v>258</v>
      </c>
      <c r="C28" s="44"/>
      <c r="D28" s="56"/>
      <c r="E28" s="56"/>
      <c r="F28" s="56"/>
      <c r="G28" s="56"/>
      <c r="H28" s="56"/>
      <c r="I28" s="59"/>
      <c r="J28" s="59"/>
      <c r="K28" s="59"/>
      <c r="L28" s="59"/>
      <c r="M28" s="60"/>
      <c r="N28" s="60"/>
      <c r="O28" s="46"/>
      <c r="P28" s="47">
        <v>6</v>
      </c>
      <c r="R28" s="38">
        <f>SUM(E28:H28)</f>
        <v>0</v>
      </c>
      <c r="S28" s="38">
        <f t="shared" si="0"/>
        <v>0</v>
      </c>
      <c r="T28" s="38">
        <f t="shared" si="1"/>
        <v>0</v>
      </c>
      <c r="U28" s="38">
        <f t="shared" si="2"/>
        <v>0</v>
      </c>
      <c r="V28" s="38">
        <f t="shared" si="3"/>
        <v>0</v>
      </c>
      <c r="W28" t="str">
        <f t="shared" si="4"/>
        <v>false</v>
      </c>
    </row>
    <row r="29" spans="1:23">
      <c r="A29" s="808"/>
      <c r="B29" s="33" t="s">
        <v>237</v>
      </c>
      <c r="C29" s="44"/>
      <c r="D29" s="55"/>
      <c r="E29" s="55"/>
      <c r="F29" s="55"/>
      <c r="G29" s="55"/>
      <c r="H29" s="55"/>
      <c r="I29" s="57"/>
      <c r="J29" s="57"/>
      <c r="K29" s="57"/>
      <c r="L29" s="57"/>
      <c r="M29" s="58"/>
      <c r="N29" s="58"/>
      <c r="O29" s="35">
        <f>SUM(O7:O28)</f>
        <v>0</v>
      </c>
      <c r="P29" s="32"/>
      <c r="R29" s="38"/>
    </row>
    <row r="30" spans="1:23">
      <c r="A30" s="819" t="s">
        <v>275</v>
      </c>
      <c r="B30" s="809" t="s">
        <v>274</v>
      </c>
      <c r="C30" s="41"/>
      <c r="D30" s="48"/>
      <c r="E30" s="48"/>
      <c r="F30" s="48"/>
      <c r="G30" s="48"/>
      <c r="H30" s="48"/>
      <c r="I30" s="51"/>
      <c r="J30" s="51"/>
      <c r="K30" s="51"/>
      <c r="L30" s="51"/>
      <c r="M30" s="51"/>
      <c r="N30" s="51"/>
      <c r="O30" s="812"/>
      <c r="P30" s="815">
        <v>10</v>
      </c>
      <c r="R30" s="818">
        <f>SUM(I30:N36)</f>
        <v>0</v>
      </c>
      <c r="S30" s="38">
        <f t="shared" ref="S30:S63" si="5">IF(SUM(I30:N30)=SUM(E30:H30),0,"fasle")</f>
        <v>0</v>
      </c>
      <c r="T30" s="38">
        <f t="shared" ref="T30:T63" si="6">IF(E30="",0,IF(AND(SUM(E30:H30)&gt;=6,SUM(E30:H30)&lt;=8),0,"false"))</f>
        <v>0</v>
      </c>
      <c r="U30" s="38">
        <f t="shared" ref="U30:U63" si="7">IF(F30="",0,IF(AND(SUM(E30:H30)&gt;=3,SUM(E30:H30)&lt;=7),0,"false"))</f>
        <v>0</v>
      </c>
      <c r="V30" s="38">
        <f t="shared" ref="V30:V63" si="8">IF(G30="",0,IF(AND(SUM(E30:H30)&gt;=2,SUM(E30:H30)&lt;=8),0,"false"))</f>
        <v>0</v>
      </c>
      <c r="W30" t="str">
        <f t="shared" ref="W30:W63" si="9">IF(R30&lt;P30,"false",0)</f>
        <v>false</v>
      </c>
    </row>
    <row r="31" spans="1:23">
      <c r="A31" s="820"/>
      <c r="B31" s="810"/>
      <c r="C31" s="3"/>
      <c r="D31" s="49"/>
      <c r="E31" s="49"/>
      <c r="F31" s="49"/>
      <c r="G31" s="49"/>
      <c r="H31" s="49"/>
      <c r="I31" s="52"/>
      <c r="J31" s="52"/>
      <c r="K31" s="52"/>
      <c r="L31" s="52"/>
      <c r="M31" s="52"/>
      <c r="N31" s="52"/>
      <c r="O31" s="813"/>
      <c r="P31" s="816"/>
      <c r="R31" s="818"/>
      <c r="S31" s="38">
        <f t="shared" si="5"/>
        <v>0</v>
      </c>
      <c r="T31" s="38">
        <f t="shared" si="6"/>
        <v>0</v>
      </c>
      <c r="U31" s="38">
        <f t="shared" si="7"/>
        <v>0</v>
      </c>
      <c r="V31" s="38">
        <f t="shared" si="8"/>
        <v>0</v>
      </c>
      <c r="W31">
        <f t="shared" si="9"/>
        <v>0</v>
      </c>
    </row>
    <row r="32" spans="1:23">
      <c r="A32" s="820"/>
      <c r="B32" s="810"/>
      <c r="C32" s="3"/>
      <c r="D32" s="49"/>
      <c r="E32" s="49"/>
      <c r="F32" s="49"/>
      <c r="G32" s="49"/>
      <c r="H32" s="49"/>
      <c r="I32" s="52"/>
      <c r="J32" s="52"/>
      <c r="K32" s="52"/>
      <c r="L32" s="52"/>
      <c r="M32" s="52"/>
      <c r="N32" s="52"/>
      <c r="O32" s="813"/>
      <c r="P32" s="816"/>
      <c r="R32" s="818"/>
      <c r="S32" s="38">
        <f t="shared" si="5"/>
        <v>0</v>
      </c>
      <c r="T32" s="38">
        <f t="shared" si="6"/>
        <v>0</v>
      </c>
      <c r="U32" s="38">
        <f t="shared" si="7"/>
        <v>0</v>
      </c>
      <c r="V32" s="38">
        <f t="shared" si="8"/>
        <v>0</v>
      </c>
      <c r="W32">
        <f t="shared" si="9"/>
        <v>0</v>
      </c>
    </row>
    <row r="33" spans="1:23">
      <c r="A33" s="820"/>
      <c r="B33" s="810"/>
      <c r="C33" s="3"/>
      <c r="D33" s="49"/>
      <c r="E33" s="49"/>
      <c r="F33" s="49"/>
      <c r="G33" s="49"/>
      <c r="H33" s="49"/>
      <c r="I33" s="52"/>
      <c r="J33" s="52"/>
      <c r="K33" s="52"/>
      <c r="L33" s="52"/>
      <c r="M33" s="52"/>
      <c r="N33" s="52"/>
      <c r="O33" s="813"/>
      <c r="P33" s="816"/>
      <c r="R33" s="818"/>
      <c r="S33" s="38">
        <f t="shared" si="5"/>
        <v>0</v>
      </c>
      <c r="T33" s="38">
        <f t="shared" si="6"/>
        <v>0</v>
      </c>
      <c r="U33" s="38">
        <f t="shared" si="7"/>
        <v>0</v>
      </c>
      <c r="V33" s="38">
        <f t="shared" si="8"/>
        <v>0</v>
      </c>
      <c r="W33">
        <f t="shared" si="9"/>
        <v>0</v>
      </c>
    </row>
    <row r="34" spans="1:23">
      <c r="A34" s="820"/>
      <c r="B34" s="810"/>
      <c r="C34" s="3"/>
      <c r="D34" s="49"/>
      <c r="E34" s="49"/>
      <c r="F34" s="49"/>
      <c r="G34" s="49"/>
      <c r="H34" s="49"/>
      <c r="I34" s="52"/>
      <c r="J34" s="52"/>
      <c r="K34" s="52"/>
      <c r="L34" s="52"/>
      <c r="M34" s="52"/>
      <c r="N34" s="52"/>
      <c r="O34" s="813"/>
      <c r="P34" s="816"/>
      <c r="R34" s="818"/>
      <c r="S34" s="38">
        <f t="shared" si="5"/>
        <v>0</v>
      </c>
      <c r="T34" s="38">
        <f t="shared" si="6"/>
        <v>0</v>
      </c>
      <c r="U34" s="38">
        <f t="shared" si="7"/>
        <v>0</v>
      </c>
      <c r="V34" s="38">
        <f t="shared" si="8"/>
        <v>0</v>
      </c>
      <c r="W34">
        <f t="shared" si="9"/>
        <v>0</v>
      </c>
    </row>
    <row r="35" spans="1:23">
      <c r="A35" s="820"/>
      <c r="B35" s="810"/>
      <c r="C35" s="3"/>
      <c r="D35" s="49"/>
      <c r="E35" s="49"/>
      <c r="F35" s="49"/>
      <c r="G35" s="49"/>
      <c r="H35" s="49"/>
      <c r="I35" s="52"/>
      <c r="J35" s="52"/>
      <c r="K35" s="52"/>
      <c r="L35" s="52"/>
      <c r="M35" s="52"/>
      <c r="N35" s="52"/>
      <c r="O35" s="813"/>
      <c r="P35" s="816"/>
      <c r="R35" s="818"/>
      <c r="S35" s="38">
        <f t="shared" si="5"/>
        <v>0</v>
      </c>
      <c r="T35" s="38">
        <f t="shared" si="6"/>
        <v>0</v>
      </c>
      <c r="U35" s="38">
        <f t="shared" si="7"/>
        <v>0</v>
      </c>
      <c r="V35" s="38">
        <f t="shared" si="8"/>
        <v>0</v>
      </c>
      <c r="W35">
        <f t="shared" si="9"/>
        <v>0</v>
      </c>
    </row>
    <row r="36" spans="1:23">
      <c r="A36" s="820"/>
      <c r="B36" s="811"/>
      <c r="C36" s="40"/>
      <c r="D36" s="50"/>
      <c r="E36" s="50"/>
      <c r="F36" s="50"/>
      <c r="G36" s="50"/>
      <c r="H36" s="50"/>
      <c r="I36" s="53"/>
      <c r="J36" s="53"/>
      <c r="K36" s="53"/>
      <c r="L36" s="53"/>
      <c r="M36" s="53"/>
      <c r="N36" s="53"/>
      <c r="O36" s="814"/>
      <c r="P36" s="817"/>
      <c r="R36" s="818"/>
      <c r="S36" s="38">
        <f t="shared" si="5"/>
        <v>0</v>
      </c>
      <c r="T36" s="38">
        <f t="shared" si="6"/>
        <v>0</v>
      </c>
      <c r="U36" s="38">
        <f t="shared" si="7"/>
        <v>0</v>
      </c>
      <c r="V36" s="38">
        <f t="shared" si="8"/>
        <v>0</v>
      </c>
      <c r="W36">
        <f t="shared" si="9"/>
        <v>0</v>
      </c>
    </row>
    <row r="37" spans="1:23">
      <c r="A37" s="820"/>
      <c r="B37" s="809" t="s">
        <v>243</v>
      </c>
      <c r="C37" s="28"/>
      <c r="D37" s="48"/>
      <c r="E37" s="48"/>
      <c r="F37" s="48"/>
      <c r="G37" s="48"/>
      <c r="H37" s="48"/>
      <c r="I37" s="51"/>
      <c r="J37" s="51"/>
      <c r="K37" s="51"/>
      <c r="L37" s="51"/>
      <c r="M37" s="51"/>
      <c r="N37" s="51"/>
      <c r="O37" s="812"/>
      <c r="P37" s="815">
        <v>12</v>
      </c>
      <c r="R37" s="818">
        <f>SUM(I37:N46)</f>
        <v>0</v>
      </c>
      <c r="S37" s="38">
        <f t="shared" si="5"/>
        <v>0</v>
      </c>
      <c r="T37" s="38">
        <f t="shared" si="6"/>
        <v>0</v>
      </c>
      <c r="U37" s="38">
        <f t="shared" si="7"/>
        <v>0</v>
      </c>
      <c r="V37" s="38">
        <f t="shared" si="8"/>
        <v>0</v>
      </c>
      <c r="W37" t="str">
        <f t="shared" si="9"/>
        <v>false</v>
      </c>
    </row>
    <row r="38" spans="1:23">
      <c r="A38" s="820"/>
      <c r="B38" s="822"/>
      <c r="C38" s="3"/>
      <c r="D38" s="49"/>
      <c r="E38" s="49"/>
      <c r="F38" s="49"/>
      <c r="G38" s="49"/>
      <c r="H38" s="49"/>
      <c r="I38" s="52"/>
      <c r="J38" s="52"/>
      <c r="K38" s="52"/>
      <c r="L38" s="52"/>
      <c r="M38" s="52"/>
      <c r="N38" s="52"/>
      <c r="O38" s="823"/>
      <c r="P38" s="824"/>
      <c r="R38" s="818"/>
      <c r="S38" s="38">
        <f t="shared" si="5"/>
        <v>0</v>
      </c>
      <c r="T38" s="38">
        <f t="shared" si="6"/>
        <v>0</v>
      </c>
      <c r="U38" s="38">
        <f t="shared" si="7"/>
        <v>0</v>
      </c>
      <c r="V38" s="38">
        <f t="shared" si="8"/>
        <v>0</v>
      </c>
      <c r="W38">
        <f t="shared" si="9"/>
        <v>0</v>
      </c>
    </row>
    <row r="39" spans="1:23" ht="18" customHeight="1">
      <c r="A39" s="820"/>
      <c r="B39" s="822"/>
      <c r="C39" s="825"/>
      <c r="D39" s="49"/>
      <c r="E39" s="49"/>
      <c r="F39" s="49"/>
      <c r="G39" s="49"/>
      <c r="H39" s="49"/>
      <c r="I39" s="52"/>
      <c r="J39" s="52"/>
      <c r="K39" s="52"/>
      <c r="L39" s="52"/>
      <c r="M39" s="52"/>
      <c r="N39" s="52"/>
      <c r="O39" s="823"/>
      <c r="P39" s="824"/>
      <c r="R39" s="818"/>
      <c r="S39" s="38">
        <f t="shared" si="5"/>
        <v>0</v>
      </c>
      <c r="T39" s="38">
        <f t="shared" si="6"/>
        <v>0</v>
      </c>
      <c r="U39" s="38">
        <f t="shared" si="7"/>
        <v>0</v>
      </c>
      <c r="V39" s="38">
        <f t="shared" si="8"/>
        <v>0</v>
      </c>
      <c r="W39">
        <f t="shared" si="9"/>
        <v>0</v>
      </c>
    </row>
    <row r="40" spans="1:23" ht="18" customHeight="1">
      <c r="A40" s="820"/>
      <c r="B40" s="822"/>
      <c r="C40" s="826"/>
      <c r="D40" s="49"/>
      <c r="E40" s="49"/>
      <c r="F40" s="49"/>
      <c r="G40" s="49"/>
      <c r="H40" s="49"/>
      <c r="I40" s="52"/>
      <c r="J40" s="52"/>
      <c r="K40" s="52"/>
      <c r="L40" s="52"/>
      <c r="M40" s="52"/>
      <c r="N40" s="52"/>
      <c r="O40" s="823"/>
      <c r="P40" s="824"/>
      <c r="R40" s="818"/>
      <c r="S40" s="38">
        <f t="shared" si="5"/>
        <v>0</v>
      </c>
      <c r="T40" s="38">
        <f t="shared" si="6"/>
        <v>0</v>
      </c>
      <c r="U40" s="38">
        <f t="shared" si="7"/>
        <v>0</v>
      </c>
      <c r="V40" s="38">
        <f t="shared" si="8"/>
        <v>0</v>
      </c>
      <c r="W40">
        <f t="shared" si="9"/>
        <v>0</v>
      </c>
    </row>
    <row r="41" spans="1:23" ht="18" customHeight="1">
      <c r="A41" s="820"/>
      <c r="B41" s="822"/>
      <c r="C41" s="827"/>
      <c r="D41" s="49"/>
      <c r="E41" s="49"/>
      <c r="F41" s="49"/>
      <c r="G41" s="49"/>
      <c r="H41" s="49"/>
      <c r="I41" s="52"/>
      <c r="J41" s="52"/>
      <c r="K41" s="52"/>
      <c r="L41" s="52"/>
      <c r="M41" s="52"/>
      <c r="N41" s="52"/>
      <c r="O41" s="823"/>
      <c r="P41" s="824"/>
      <c r="R41" s="818"/>
      <c r="S41" s="38">
        <f t="shared" si="5"/>
        <v>0</v>
      </c>
      <c r="T41" s="38">
        <f t="shared" si="6"/>
        <v>0</v>
      </c>
      <c r="U41" s="38">
        <f t="shared" si="7"/>
        <v>0</v>
      </c>
      <c r="V41" s="38">
        <f t="shared" si="8"/>
        <v>0</v>
      </c>
      <c r="W41">
        <f t="shared" si="9"/>
        <v>0</v>
      </c>
    </row>
    <row r="42" spans="1:23" ht="22.5" customHeight="1">
      <c r="A42" s="820"/>
      <c r="B42" s="822"/>
      <c r="C42" s="825"/>
      <c r="D42" s="49"/>
      <c r="E42" s="49"/>
      <c r="F42" s="49"/>
      <c r="G42" s="49"/>
      <c r="H42" s="49"/>
      <c r="I42" s="52"/>
      <c r="J42" s="52"/>
      <c r="K42" s="52"/>
      <c r="L42" s="52"/>
      <c r="M42" s="52"/>
      <c r="N42" s="52"/>
      <c r="O42" s="823"/>
      <c r="P42" s="824"/>
      <c r="R42" s="818"/>
      <c r="S42" s="38">
        <f t="shared" si="5"/>
        <v>0</v>
      </c>
      <c r="T42" s="38">
        <f t="shared" si="6"/>
        <v>0</v>
      </c>
      <c r="U42" s="38">
        <f t="shared" si="7"/>
        <v>0</v>
      </c>
      <c r="V42" s="38">
        <f t="shared" si="8"/>
        <v>0</v>
      </c>
      <c r="W42">
        <f t="shared" si="9"/>
        <v>0</v>
      </c>
    </row>
    <row r="43" spans="1:23" ht="22.5" customHeight="1">
      <c r="A43" s="820"/>
      <c r="B43" s="822"/>
      <c r="C43" s="827"/>
      <c r="D43" s="49"/>
      <c r="E43" s="49"/>
      <c r="F43" s="49"/>
      <c r="G43" s="49"/>
      <c r="H43" s="49"/>
      <c r="I43" s="52"/>
      <c r="J43" s="52"/>
      <c r="K43" s="52"/>
      <c r="L43" s="52"/>
      <c r="M43" s="52"/>
      <c r="N43" s="52"/>
      <c r="O43" s="823"/>
      <c r="P43" s="824"/>
      <c r="R43" s="818"/>
      <c r="S43" s="38">
        <f t="shared" si="5"/>
        <v>0</v>
      </c>
      <c r="T43" s="38">
        <f t="shared" si="6"/>
        <v>0</v>
      </c>
      <c r="U43" s="38">
        <f t="shared" si="7"/>
        <v>0</v>
      </c>
      <c r="V43" s="38">
        <f t="shared" si="8"/>
        <v>0</v>
      </c>
      <c r="W43">
        <f t="shared" si="9"/>
        <v>0</v>
      </c>
    </row>
    <row r="44" spans="1:23">
      <c r="A44" s="820"/>
      <c r="B44" s="810"/>
      <c r="C44" s="3"/>
      <c r="D44" s="49"/>
      <c r="E44" s="49"/>
      <c r="F44" s="49"/>
      <c r="G44" s="49"/>
      <c r="H44" s="49"/>
      <c r="I44" s="52"/>
      <c r="J44" s="52"/>
      <c r="K44" s="52"/>
      <c r="L44" s="52"/>
      <c r="M44" s="52"/>
      <c r="N44" s="52"/>
      <c r="O44" s="813"/>
      <c r="P44" s="816"/>
      <c r="R44" s="818"/>
      <c r="S44" s="38">
        <f t="shared" si="5"/>
        <v>0</v>
      </c>
      <c r="T44" s="38">
        <f t="shared" si="6"/>
        <v>0</v>
      </c>
      <c r="U44" s="38">
        <f t="shared" si="7"/>
        <v>0</v>
      </c>
      <c r="V44" s="38">
        <f t="shared" si="8"/>
        <v>0</v>
      </c>
      <c r="W44">
        <f t="shared" si="9"/>
        <v>0</v>
      </c>
    </row>
    <row r="45" spans="1:23">
      <c r="A45" s="820"/>
      <c r="B45" s="810"/>
      <c r="C45" s="3"/>
      <c r="D45" s="49"/>
      <c r="E45" s="49"/>
      <c r="F45" s="49"/>
      <c r="G45" s="49"/>
      <c r="H45" s="49"/>
      <c r="I45" s="52"/>
      <c r="J45" s="52"/>
      <c r="K45" s="52"/>
      <c r="L45" s="52"/>
      <c r="M45" s="52"/>
      <c r="N45" s="52"/>
      <c r="O45" s="813"/>
      <c r="P45" s="816"/>
      <c r="R45" s="818"/>
      <c r="S45" s="38">
        <f t="shared" si="5"/>
        <v>0</v>
      </c>
      <c r="T45" s="38">
        <f t="shared" si="6"/>
        <v>0</v>
      </c>
      <c r="U45" s="38">
        <f t="shared" si="7"/>
        <v>0</v>
      </c>
      <c r="V45" s="38">
        <f t="shared" si="8"/>
        <v>0</v>
      </c>
      <c r="W45">
        <f t="shared" si="9"/>
        <v>0</v>
      </c>
    </row>
    <row r="46" spans="1:23">
      <c r="A46" s="821"/>
      <c r="B46" s="811"/>
      <c r="C46" s="15"/>
      <c r="D46" s="50"/>
      <c r="E46" s="50"/>
      <c r="F46" s="50"/>
      <c r="G46" s="50"/>
      <c r="H46" s="50"/>
      <c r="I46" s="53"/>
      <c r="J46" s="53"/>
      <c r="K46" s="53"/>
      <c r="L46" s="53"/>
      <c r="M46" s="53"/>
      <c r="N46" s="53"/>
      <c r="O46" s="814"/>
      <c r="P46" s="817"/>
      <c r="R46" s="818"/>
      <c r="S46" s="38">
        <f t="shared" si="5"/>
        <v>0</v>
      </c>
      <c r="T46" s="38">
        <f t="shared" si="6"/>
        <v>0</v>
      </c>
      <c r="U46" s="38">
        <f t="shared" si="7"/>
        <v>0</v>
      </c>
      <c r="V46" s="38">
        <f t="shared" si="8"/>
        <v>0</v>
      </c>
      <c r="W46">
        <f t="shared" si="9"/>
        <v>0</v>
      </c>
    </row>
    <row r="47" spans="1:23">
      <c r="A47" s="828" t="s">
        <v>57</v>
      </c>
      <c r="B47" s="809" t="s">
        <v>261</v>
      </c>
      <c r="C47" s="41"/>
      <c r="D47" s="48"/>
      <c r="E47" s="48"/>
      <c r="F47" s="48"/>
      <c r="G47" s="48"/>
      <c r="H47" s="48"/>
      <c r="I47" s="51"/>
      <c r="J47" s="51"/>
      <c r="K47" s="51"/>
      <c r="L47" s="51"/>
      <c r="M47" s="51"/>
      <c r="N47" s="51"/>
      <c r="O47" s="812"/>
      <c r="P47" s="815">
        <v>10</v>
      </c>
      <c r="R47" s="818">
        <f>SUM(I47:N50)</f>
        <v>0</v>
      </c>
      <c r="S47" s="38">
        <f t="shared" si="5"/>
        <v>0</v>
      </c>
      <c r="T47" s="38">
        <f t="shared" si="6"/>
        <v>0</v>
      </c>
      <c r="U47" s="38">
        <f t="shared" si="7"/>
        <v>0</v>
      </c>
      <c r="V47" s="38">
        <f t="shared" si="8"/>
        <v>0</v>
      </c>
      <c r="W47" t="str">
        <f t="shared" si="9"/>
        <v>false</v>
      </c>
    </row>
    <row r="48" spans="1:23">
      <c r="A48" s="829"/>
      <c r="B48" s="810"/>
      <c r="C48" s="3"/>
      <c r="D48" s="49"/>
      <c r="E48" s="49"/>
      <c r="F48" s="49"/>
      <c r="G48" s="49"/>
      <c r="H48" s="49"/>
      <c r="I48" s="52"/>
      <c r="J48" s="52"/>
      <c r="K48" s="52"/>
      <c r="L48" s="52"/>
      <c r="M48" s="52"/>
      <c r="N48" s="52"/>
      <c r="O48" s="813"/>
      <c r="P48" s="816"/>
      <c r="R48" s="818"/>
      <c r="S48" s="38">
        <f t="shared" si="5"/>
        <v>0</v>
      </c>
      <c r="T48" s="38">
        <f t="shared" si="6"/>
        <v>0</v>
      </c>
      <c r="U48" s="38">
        <f t="shared" si="7"/>
        <v>0</v>
      </c>
      <c r="V48" s="38">
        <f t="shared" si="8"/>
        <v>0</v>
      </c>
      <c r="W48">
        <f t="shared" si="9"/>
        <v>0</v>
      </c>
    </row>
    <row r="49" spans="1:23">
      <c r="A49" s="829"/>
      <c r="B49" s="810"/>
      <c r="C49" s="3"/>
      <c r="D49" s="49"/>
      <c r="E49" s="49"/>
      <c r="F49" s="49"/>
      <c r="G49" s="49"/>
      <c r="H49" s="49"/>
      <c r="I49" s="52"/>
      <c r="J49" s="52"/>
      <c r="K49" s="52"/>
      <c r="L49" s="52"/>
      <c r="M49" s="52"/>
      <c r="N49" s="52"/>
      <c r="O49" s="813"/>
      <c r="P49" s="816"/>
      <c r="R49" s="818"/>
      <c r="S49" s="38">
        <f t="shared" si="5"/>
        <v>0</v>
      </c>
      <c r="T49" s="38">
        <f t="shared" si="6"/>
        <v>0</v>
      </c>
      <c r="U49" s="38">
        <f t="shared" si="7"/>
        <v>0</v>
      </c>
      <c r="V49" s="38">
        <f t="shared" si="8"/>
        <v>0</v>
      </c>
      <c r="W49">
        <f t="shared" si="9"/>
        <v>0</v>
      </c>
    </row>
    <row r="50" spans="1:23">
      <c r="A50" s="829"/>
      <c r="B50" s="811"/>
      <c r="C50" s="40"/>
      <c r="D50" s="50"/>
      <c r="E50" s="50"/>
      <c r="F50" s="50"/>
      <c r="G50" s="50"/>
      <c r="H50" s="50"/>
      <c r="I50" s="53"/>
      <c r="J50" s="53"/>
      <c r="K50" s="53"/>
      <c r="L50" s="53"/>
      <c r="M50" s="53"/>
      <c r="N50" s="53"/>
      <c r="O50" s="814"/>
      <c r="P50" s="817"/>
      <c r="R50" s="818"/>
      <c r="S50" s="38">
        <f t="shared" si="5"/>
        <v>0</v>
      </c>
      <c r="T50" s="38">
        <f t="shared" si="6"/>
        <v>0</v>
      </c>
      <c r="U50" s="38">
        <f t="shared" si="7"/>
        <v>0</v>
      </c>
      <c r="V50" s="38">
        <f t="shared" si="8"/>
        <v>0</v>
      </c>
      <c r="W50">
        <f t="shared" si="9"/>
        <v>0</v>
      </c>
    </row>
    <row r="51" spans="1:23">
      <c r="A51" s="829"/>
      <c r="B51" s="809" t="s">
        <v>263</v>
      </c>
      <c r="C51" s="28"/>
      <c r="D51" s="48"/>
      <c r="E51" s="48"/>
      <c r="F51" s="48"/>
      <c r="G51" s="48"/>
      <c r="H51" s="48"/>
      <c r="I51" s="51"/>
      <c r="J51" s="51"/>
      <c r="K51" s="51"/>
      <c r="L51" s="51"/>
      <c r="M51" s="51"/>
      <c r="N51" s="51"/>
      <c r="O51" s="812"/>
      <c r="P51" s="815">
        <v>10</v>
      </c>
      <c r="R51" s="818">
        <f>SUM(I51:N56)</f>
        <v>0</v>
      </c>
      <c r="S51" s="38">
        <f t="shared" si="5"/>
        <v>0</v>
      </c>
      <c r="T51" s="38">
        <f t="shared" si="6"/>
        <v>0</v>
      </c>
      <c r="U51" s="38">
        <f t="shared" si="7"/>
        <v>0</v>
      </c>
      <c r="V51" s="38">
        <f t="shared" si="8"/>
        <v>0</v>
      </c>
      <c r="W51" t="str">
        <f t="shared" si="9"/>
        <v>false</v>
      </c>
    </row>
    <row r="52" spans="1:23">
      <c r="A52" s="829"/>
      <c r="B52" s="810"/>
      <c r="C52" s="3"/>
      <c r="D52" s="49"/>
      <c r="E52" s="49"/>
      <c r="F52" s="49"/>
      <c r="G52" s="49"/>
      <c r="H52" s="49"/>
      <c r="I52" s="52"/>
      <c r="J52" s="52"/>
      <c r="K52" s="52"/>
      <c r="L52" s="52"/>
      <c r="M52" s="52"/>
      <c r="N52" s="52"/>
      <c r="O52" s="813"/>
      <c r="P52" s="816"/>
      <c r="R52" s="818"/>
      <c r="S52" s="38">
        <f t="shared" si="5"/>
        <v>0</v>
      </c>
      <c r="T52" s="38">
        <f t="shared" si="6"/>
        <v>0</v>
      </c>
      <c r="U52" s="38">
        <f t="shared" si="7"/>
        <v>0</v>
      </c>
      <c r="V52" s="38">
        <f t="shared" si="8"/>
        <v>0</v>
      </c>
      <c r="W52">
        <f t="shared" si="9"/>
        <v>0</v>
      </c>
    </row>
    <row r="53" spans="1:23">
      <c r="A53" s="829"/>
      <c r="B53" s="810"/>
      <c r="C53" s="3"/>
      <c r="D53" s="49"/>
      <c r="E53" s="49"/>
      <c r="F53" s="49"/>
      <c r="G53" s="49"/>
      <c r="H53" s="49"/>
      <c r="I53" s="52"/>
      <c r="J53" s="52"/>
      <c r="K53" s="52"/>
      <c r="L53" s="52"/>
      <c r="M53" s="52"/>
      <c r="N53" s="52"/>
      <c r="O53" s="813"/>
      <c r="P53" s="816"/>
      <c r="R53" s="818"/>
      <c r="S53" s="38">
        <f t="shared" si="5"/>
        <v>0</v>
      </c>
      <c r="T53" s="38">
        <f t="shared" si="6"/>
        <v>0</v>
      </c>
      <c r="U53" s="38">
        <f t="shared" si="7"/>
        <v>0</v>
      </c>
      <c r="V53" s="38">
        <f t="shared" si="8"/>
        <v>0</v>
      </c>
      <c r="W53">
        <f t="shared" si="9"/>
        <v>0</v>
      </c>
    </row>
    <row r="54" spans="1:23">
      <c r="A54" s="829"/>
      <c r="B54" s="810"/>
      <c r="C54" s="3"/>
      <c r="D54" s="49"/>
      <c r="E54" s="49"/>
      <c r="F54" s="49"/>
      <c r="G54" s="49"/>
      <c r="H54" s="49"/>
      <c r="I54" s="52"/>
      <c r="J54" s="52"/>
      <c r="K54" s="52"/>
      <c r="L54" s="52"/>
      <c r="M54" s="52"/>
      <c r="N54" s="52"/>
      <c r="O54" s="813"/>
      <c r="P54" s="816"/>
      <c r="R54" s="818"/>
      <c r="S54" s="38">
        <f t="shared" si="5"/>
        <v>0</v>
      </c>
      <c r="T54" s="38">
        <f t="shared" si="6"/>
        <v>0</v>
      </c>
      <c r="U54" s="38">
        <f t="shared" si="7"/>
        <v>0</v>
      </c>
      <c r="V54" s="38">
        <f t="shared" si="8"/>
        <v>0</v>
      </c>
      <c r="W54">
        <f t="shared" si="9"/>
        <v>0</v>
      </c>
    </row>
    <row r="55" spans="1:23">
      <c r="A55" s="829"/>
      <c r="B55" s="810"/>
      <c r="C55" s="3"/>
      <c r="D55" s="49"/>
      <c r="E55" s="49"/>
      <c r="F55" s="49"/>
      <c r="G55" s="49"/>
      <c r="H55" s="49"/>
      <c r="I55" s="52"/>
      <c r="J55" s="52"/>
      <c r="K55" s="52"/>
      <c r="L55" s="52"/>
      <c r="M55" s="52"/>
      <c r="N55" s="52"/>
      <c r="O55" s="813"/>
      <c r="P55" s="816"/>
      <c r="R55" s="818"/>
      <c r="S55" s="38">
        <f t="shared" si="5"/>
        <v>0</v>
      </c>
      <c r="T55" s="38">
        <f t="shared" si="6"/>
        <v>0</v>
      </c>
      <c r="U55" s="38">
        <f t="shared" si="7"/>
        <v>0</v>
      </c>
      <c r="V55" s="38">
        <f t="shared" si="8"/>
        <v>0</v>
      </c>
      <c r="W55">
        <f t="shared" si="9"/>
        <v>0</v>
      </c>
    </row>
    <row r="56" spans="1:23">
      <c r="A56" s="830"/>
      <c r="B56" s="811"/>
      <c r="C56" s="15"/>
      <c r="D56" s="50"/>
      <c r="E56" s="50"/>
      <c r="F56" s="50"/>
      <c r="G56" s="50"/>
      <c r="H56" s="50"/>
      <c r="I56" s="53"/>
      <c r="J56" s="53"/>
      <c r="K56" s="53"/>
      <c r="L56" s="53"/>
      <c r="M56" s="53"/>
      <c r="N56" s="53"/>
      <c r="O56" s="814"/>
      <c r="P56" s="817"/>
      <c r="R56" s="818"/>
      <c r="S56" s="38">
        <f t="shared" si="5"/>
        <v>0</v>
      </c>
      <c r="T56" s="38">
        <f t="shared" si="6"/>
        <v>0</v>
      </c>
      <c r="U56" s="38">
        <f t="shared" si="7"/>
        <v>0</v>
      </c>
      <c r="V56" s="38">
        <f t="shared" si="8"/>
        <v>0</v>
      </c>
      <c r="W56">
        <f t="shared" si="9"/>
        <v>0</v>
      </c>
    </row>
    <row r="57" spans="1:23" ht="13.5" customHeight="1">
      <c r="A57" s="828" t="s">
        <v>62</v>
      </c>
      <c r="B57" s="831" t="s">
        <v>23</v>
      </c>
      <c r="C57" s="41"/>
      <c r="D57" s="48"/>
      <c r="E57" s="48"/>
      <c r="F57" s="48"/>
      <c r="G57" s="48"/>
      <c r="H57" s="48"/>
      <c r="I57" s="51"/>
      <c r="J57" s="51"/>
      <c r="K57" s="51"/>
      <c r="L57" s="51"/>
      <c r="M57" s="51"/>
      <c r="N57" s="51"/>
      <c r="O57" s="834"/>
      <c r="P57" s="837">
        <v>16</v>
      </c>
      <c r="R57" s="818">
        <f>SUM(I57:N63)</f>
        <v>0</v>
      </c>
      <c r="S57" s="38">
        <f t="shared" si="5"/>
        <v>0</v>
      </c>
      <c r="T57" s="38">
        <f t="shared" si="6"/>
        <v>0</v>
      </c>
      <c r="U57" s="38">
        <f t="shared" si="7"/>
        <v>0</v>
      </c>
      <c r="V57" s="38">
        <f t="shared" si="8"/>
        <v>0</v>
      </c>
      <c r="W57" t="str">
        <f t="shared" si="9"/>
        <v>false</v>
      </c>
    </row>
    <row r="58" spans="1:23">
      <c r="A58" s="829"/>
      <c r="B58" s="832"/>
      <c r="C58" s="3"/>
      <c r="D58" s="49"/>
      <c r="E58" s="49"/>
      <c r="F58" s="49"/>
      <c r="G58" s="49"/>
      <c r="H58" s="49"/>
      <c r="I58" s="52"/>
      <c r="J58" s="52"/>
      <c r="K58" s="52"/>
      <c r="L58" s="52"/>
      <c r="M58" s="52"/>
      <c r="N58" s="52"/>
      <c r="O58" s="835"/>
      <c r="P58" s="838"/>
      <c r="R58" s="818"/>
      <c r="S58" s="38">
        <f t="shared" si="5"/>
        <v>0</v>
      </c>
      <c r="T58" s="38">
        <f t="shared" si="6"/>
        <v>0</v>
      </c>
      <c r="U58" s="38">
        <f t="shared" si="7"/>
        <v>0</v>
      </c>
      <c r="V58" s="38">
        <f t="shared" si="8"/>
        <v>0</v>
      </c>
      <c r="W58">
        <f t="shared" si="9"/>
        <v>0</v>
      </c>
    </row>
    <row r="59" spans="1:23">
      <c r="A59" s="829"/>
      <c r="B59" s="832"/>
      <c r="C59" s="3"/>
      <c r="D59" s="49"/>
      <c r="E59" s="49"/>
      <c r="F59" s="49"/>
      <c r="G59" s="49"/>
      <c r="H59" s="49"/>
      <c r="I59" s="52"/>
      <c r="J59" s="52"/>
      <c r="K59" s="52"/>
      <c r="L59" s="52"/>
      <c r="M59" s="52"/>
      <c r="N59" s="52"/>
      <c r="O59" s="835"/>
      <c r="P59" s="838"/>
      <c r="R59" s="818"/>
      <c r="S59" s="38">
        <f t="shared" si="5"/>
        <v>0</v>
      </c>
      <c r="T59" s="38">
        <f t="shared" si="6"/>
        <v>0</v>
      </c>
      <c r="U59" s="38">
        <f t="shared" si="7"/>
        <v>0</v>
      </c>
      <c r="V59" s="38">
        <f t="shared" si="8"/>
        <v>0</v>
      </c>
      <c r="W59">
        <f t="shared" si="9"/>
        <v>0</v>
      </c>
    </row>
    <row r="60" spans="1:23">
      <c r="A60" s="829"/>
      <c r="B60" s="832"/>
      <c r="C60" s="3"/>
      <c r="D60" s="49"/>
      <c r="E60" s="49"/>
      <c r="F60" s="49"/>
      <c r="G60" s="49"/>
      <c r="H60" s="49"/>
      <c r="I60" s="52"/>
      <c r="J60" s="52"/>
      <c r="K60" s="52"/>
      <c r="L60" s="52"/>
      <c r="M60" s="52"/>
      <c r="N60" s="52"/>
      <c r="O60" s="835"/>
      <c r="P60" s="838"/>
      <c r="R60" s="818"/>
      <c r="S60" s="38">
        <f t="shared" si="5"/>
        <v>0</v>
      </c>
      <c r="T60" s="38">
        <f t="shared" si="6"/>
        <v>0</v>
      </c>
      <c r="U60" s="38">
        <f t="shared" si="7"/>
        <v>0</v>
      </c>
      <c r="V60" s="38">
        <f t="shared" si="8"/>
        <v>0</v>
      </c>
      <c r="W60">
        <f t="shared" si="9"/>
        <v>0</v>
      </c>
    </row>
    <row r="61" spans="1:23">
      <c r="A61" s="829"/>
      <c r="B61" s="832"/>
      <c r="C61" s="3"/>
      <c r="D61" s="49"/>
      <c r="E61" s="49"/>
      <c r="F61" s="49"/>
      <c r="G61" s="49"/>
      <c r="H61" s="49"/>
      <c r="I61" s="52"/>
      <c r="J61" s="52"/>
      <c r="K61" s="52"/>
      <c r="L61" s="52"/>
      <c r="M61" s="52"/>
      <c r="N61" s="52"/>
      <c r="O61" s="835"/>
      <c r="P61" s="838"/>
      <c r="R61" s="818"/>
      <c r="S61" s="38">
        <f t="shared" si="5"/>
        <v>0</v>
      </c>
      <c r="T61" s="38">
        <f t="shared" si="6"/>
        <v>0</v>
      </c>
      <c r="U61" s="38">
        <f t="shared" si="7"/>
        <v>0</v>
      </c>
      <c r="V61" s="38">
        <f t="shared" si="8"/>
        <v>0</v>
      </c>
      <c r="W61">
        <f t="shared" si="9"/>
        <v>0</v>
      </c>
    </row>
    <row r="62" spans="1:23">
      <c r="A62" s="829"/>
      <c r="B62" s="832"/>
      <c r="C62" s="3"/>
      <c r="D62" s="49"/>
      <c r="E62" s="49"/>
      <c r="F62" s="49"/>
      <c r="G62" s="49"/>
      <c r="H62" s="49"/>
      <c r="I62" s="52"/>
      <c r="J62" s="52"/>
      <c r="K62" s="52"/>
      <c r="L62" s="52"/>
      <c r="M62" s="52"/>
      <c r="N62" s="52"/>
      <c r="O62" s="835"/>
      <c r="P62" s="838"/>
      <c r="R62" s="818"/>
      <c r="S62" s="38">
        <f t="shared" si="5"/>
        <v>0</v>
      </c>
      <c r="T62" s="38">
        <f t="shared" si="6"/>
        <v>0</v>
      </c>
      <c r="U62" s="38">
        <f t="shared" si="7"/>
        <v>0</v>
      </c>
      <c r="V62" s="38">
        <f t="shared" si="8"/>
        <v>0</v>
      </c>
      <c r="W62">
        <f t="shared" si="9"/>
        <v>0</v>
      </c>
    </row>
    <row r="63" spans="1:23">
      <c r="A63" s="830"/>
      <c r="B63" s="833"/>
      <c r="C63" s="3"/>
      <c r="D63" s="50"/>
      <c r="E63" s="50"/>
      <c r="F63" s="50"/>
      <c r="G63" s="50"/>
      <c r="H63" s="50"/>
      <c r="I63" s="53"/>
      <c r="J63" s="53"/>
      <c r="K63" s="53"/>
      <c r="L63" s="53"/>
      <c r="M63" s="53"/>
      <c r="N63" s="53"/>
      <c r="O63" s="836"/>
      <c r="P63" s="839"/>
      <c r="R63" s="818"/>
      <c r="S63" s="38">
        <f t="shared" si="5"/>
        <v>0</v>
      </c>
      <c r="T63" s="38">
        <f t="shared" si="6"/>
        <v>0</v>
      </c>
      <c r="U63" s="38">
        <f t="shared" si="7"/>
        <v>0</v>
      </c>
      <c r="V63" s="38">
        <f t="shared" si="8"/>
        <v>0</v>
      </c>
      <c r="W63">
        <f t="shared" si="9"/>
        <v>0</v>
      </c>
    </row>
    <row r="64" spans="1:23" ht="13.5" customHeight="1">
      <c r="A64" s="840" t="s">
        <v>308</v>
      </c>
      <c r="B64" s="841"/>
      <c r="C64" s="842"/>
      <c r="D64" s="42" t="s">
        <v>267</v>
      </c>
      <c r="E64" s="29" t="s">
        <v>267</v>
      </c>
      <c r="F64" s="29" t="s">
        <v>267</v>
      </c>
      <c r="G64" s="29" t="s">
        <v>267</v>
      </c>
      <c r="H64" s="29" t="s">
        <v>267</v>
      </c>
      <c r="I64" s="29">
        <f t="shared" ref="I64:N64" si="10">SUM(I7:I63)</f>
        <v>0</v>
      </c>
      <c r="J64" s="29">
        <f t="shared" si="10"/>
        <v>0</v>
      </c>
      <c r="K64" s="29">
        <f t="shared" si="10"/>
        <v>0</v>
      </c>
      <c r="L64" s="29">
        <f t="shared" si="10"/>
        <v>0</v>
      </c>
      <c r="M64" s="29">
        <f t="shared" si="10"/>
        <v>0</v>
      </c>
      <c r="N64" s="29">
        <f t="shared" si="10"/>
        <v>0</v>
      </c>
      <c r="O64" s="29">
        <f>SUM(O7:O63)-O29</f>
        <v>0</v>
      </c>
      <c r="P64" s="30">
        <f>SUM(P7:P63)</f>
        <v>94</v>
      </c>
    </row>
    <row r="65" spans="1:16" ht="4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5"/>
      <c r="P65" s="4"/>
    </row>
    <row r="66" spans="1:16" ht="11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5"/>
      <c r="P66" s="4"/>
    </row>
    <row r="67" spans="1:16" ht="13.5" customHeight="1">
      <c r="A67" s="843" t="s">
        <v>321</v>
      </c>
      <c r="B67" s="844"/>
      <c r="C67" s="849" t="s">
        <v>256</v>
      </c>
      <c r="D67" s="851" t="s">
        <v>67</v>
      </c>
      <c r="E67" s="852"/>
      <c r="F67" s="851" t="s">
        <v>59</v>
      </c>
      <c r="G67" s="855"/>
      <c r="H67" s="852"/>
      <c r="I67" s="857" t="s">
        <v>272</v>
      </c>
      <c r="J67" s="857"/>
      <c r="K67" s="857" t="s">
        <v>242</v>
      </c>
      <c r="L67" s="857"/>
      <c r="M67" s="857" t="s">
        <v>277</v>
      </c>
      <c r="N67" s="857"/>
      <c r="O67" s="851" t="s">
        <v>237</v>
      </c>
      <c r="P67" s="858" t="s">
        <v>269</v>
      </c>
    </row>
    <row r="68" spans="1:16">
      <c r="A68" s="845"/>
      <c r="B68" s="846"/>
      <c r="C68" s="850"/>
      <c r="D68" s="853"/>
      <c r="E68" s="854"/>
      <c r="F68" s="853"/>
      <c r="G68" s="856"/>
      <c r="H68" s="854"/>
      <c r="I68" s="6" t="s">
        <v>268</v>
      </c>
      <c r="J68" s="6" t="s">
        <v>248</v>
      </c>
      <c r="K68" s="6" t="s">
        <v>268</v>
      </c>
      <c r="L68" s="6" t="s">
        <v>248</v>
      </c>
      <c r="M68" s="6" t="s">
        <v>268</v>
      </c>
      <c r="N68" s="6" t="s">
        <v>248</v>
      </c>
      <c r="O68" s="853"/>
      <c r="P68" s="859"/>
    </row>
    <row r="69" spans="1:16">
      <c r="A69" s="845"/>
      <c r="B69" s="846"/>
      <c r="C69" s="25" t="s">
        <v>56</v>
      </c>
      <c r="D69" s="860">
        <v>408</v>
      </c>
      <c r="E69" s="861"/>
      <c r="F69" s="860">
        <f>SUM(I69:N72)</f>
        <v>0</v>
      </c>
      <c r="G69" s="863"/>
      <c r="H69" s="861"/>
      <c r="I69" s="7"/>
      <c r="J69" s="3"/>
      <c r="K69" s="3"/>
      <c r="L69" s="3"/>
      <c r="M69" s="3"/>
      <c r="N69" s="3"/>
      <c r="O69" s="25">
        <f>SUM(I69:N69)</f>
        <v>0</v>
      </c>
      <c r="P69" s="866">
        <v>408</v>
      </c>
    </row>
    <row r="70" spans="1:16">
      <c r="A70" s="845"/>
      <c r="B70" s="846"/>
      <c r="C70" s="25" t="s">
        <v>68</v>
      </c>
      <c r="D70" s="835"/>
      <c r="E70" s="846"/>
      <c r="F70" s="835"/>
      <c r="G70" s="864"/>
      <c r="H70" s="846"/>
      <c r="I70" s="7"/>
      <c r="J70" s="3"/>
      <c r="K70" s="3"/>
      <c r="L70" s="3"/>
      <c r="M70" s="3"/>
      <c r="N70" s="3"/>
      <c r="O70" s="25">
        <f>SUM(I70:N70)</f>
        <v>0</v>
      </c>
      <c r="P70" s="838"/>
    </row>
    <row r="71" spans="1:16">
      <c r="A71" s="845"/>
      <c r="B71" s="846"/>
      <c r="C71" s="25" t="s">
        <v>111</v>
      </c>
      <c r="D71" s="835"/>
      <c r="E71" s="846"/>
      <c r="F71" s="835"/>
      <c r="G71" s="864"/>
      <c r="H71" s="846"/>
      <c r="I71" s="7"/>
      <c r="J71" s="3"/>
      <c r="K71" s="3"/>
      <c r="L71" s="3"/>
      <c r="M71" s="3"/>
      <c r="N71" s="3"/>
      <c r="O71" s="25">
        <f>SUM(I71:N71)</f>
        <v>0</v>
      </c>
      <c r="P71" s="838"/>
    </row>
    <row r="72" spans="1:16">
      <c r="A72" s="845"/>
      <c r="B72" s="846"/>
      <c r="C72" s="25" t="s">
        <v>72</v>
      </c>
      <c r="D72" s="862"/>
      <c r="E72" s="822"/>
      <c r="F72" s="862"/>
      <c r="G72" s="865"/>
      <c r="H72" s="822"/>
      <c r="I72" s="7"/>
      <c r="J72" s="3"/>
      <c r="K72" s="3"/>
      <c r="L72" s="3"/>
      <c r="M72" s="3"/>
      <c r="N72" s="3"/>
      <c r="O72" s="25">
        <f>SUM(I72:N72)</f>
        <v>0</v>
      </c>
      <c r="P72" s="838"/>
    </row>
    <row r="73" spans="1:16">
      <c r="A73" s="845"/>
      <c r="B73" s="846"/>
      <c r="C73" s="867" t="s">
        <v>80</v>
      </c>
      <c r="D73" s="868"/>
      <c r="E73" s="868"/>
      <c r="F73" s="868"/>
      <c r="G73" s="868"/>
      <c r="H73" s="810"/>
      <c r="I73" s="25">
        <f t="shared" ref="I73:O73" si="11">SUM(I69:I72)</f>
        <v>0</v>
      </c>
      <c r="J73" s="25">
        <f t="shared" si="11"/>
        <v>0</v>
      </c>
      <c r="K73" s="25">
        <f t="shared" si="11"/>
        <v>0</v>
      </c>
      <c r="L73" s="25">
        <f t="shared" si="11"/>
        <v>0</v>
      </c>
      <c r="M73" s="25">
        <f t="shared" si="11"/>
        <v>0</v>
      </c>
      <c r="N73" s="25">
        <f t="shared" si="11"/>
        <v>0</v>
      </c>
      <c r="O73" s="20">
        <f t="shared" si="11"/>
        <v>0</v>
      </c>
      <c r="P73" s="824"/>
    </row>
    <row r="74" spans="1:16">
      <c r="A74" s="847"/>
      <c r="B74" s="848"/>
      <c r="C74" s="869" t="s">
        <v>310</v>
      </c>
      <c r="D74" s="870"/>
      <c r="E74" s="870"/>
      <c r="F74" s="870"/>
      <c r="G74" s="870"/>
      <c r="H74" s="871"/>
      <c r="I74" s="14"/>
      <c r="J74" s="15"/>
      <c r="K74" s="15"/>
      <c r="L74" s="15"/>
      <c r="M74" s="15"/>
      <c r="N74" s="15"/>
      <c r="O74" s="21">
        <f>SUM(I74:N74)</f>
        <v>0</v>
      </c>
      <c r="P74" s="26">
        <v>24</v>
      </c>
    </row>
    <row r="75" spans="1:16" ht="3.75" customHeight="1"/>
    <row r="76" spans="1:16">
      <c r="A76" s="872" t="s">
        <v>82</v>
      </c>
      <c r="B76" s="873"/>
      <c r="C76" s="873"/>
      <c r="D76" s="873"/>
      <c r="E76" s="873"/>
      <c r="F76" s="804"/>
      <c r="G76" s="804"/>
      <c r="H76" s="805"/>
      <c r="I76" s="22"/>
      <c r="J76" s="22"/>
      <c r="K76" s="22"/>
      <c r="L76" s="22"/>
      <c r="M76" s="22"/>
      <c r="N76" s="22"/>
      <c r="O76" s="23"/>
      <c r="P76" s="24"/>
    </row>
    <row r="77" spans="1:16">
      <c r="A77" s="874" t="s">
        <v>25</v>
      </c>
      <c r="B77" s="874"/>
      <c r="C77" s="874"/>
      <c r="D77" s="874"/>
      <c r="E77" s="874"/>
      <c r="F77" s="874"/>
      <c r="G77" s="874"/>
      <c r="H77" s="874"/>
      <c r="I77" s="18"/>
      <c r="J77" s="18"/>
      <c r="K77" s="18"/>
      <c r="L77" s="18"/>
      <c r="M77" s="18"/>
      <c r="N77" s="18"/>
      <c r="O77" s="18"/>
      <c r="P77" s="19"/>
    </row>
    <row r="78" spans="1:16">
      <c r="A78" s="875" t="s">
        <v>328</v>
      </c>
      <c r="B78" s="876"/>
      <c r="C78" s="876"/>
      <c r="D78" s="876"/>
      <c r="E78" s="876"/>
      <c r="F78" s="877"/>
      <c r="G78" s="877"/>
      <c r="H78" s="878"/>
      <c r="I78" s="18">
        <f t="shared" ref="I78:N78" si="12">I64+I74</f>
        <v>0</v>
      </c>
      <c r="J78" s="18">
        <f t="shared" si="12"/>
        <v>0</v>
      </c>
      <c r="K78" s="18">
        <f t="shared" si="12"/>
        <v>0</v>
      </c>
      <c r="L78" s="18">
        <f t="shared" si="12"/>
        <v>0</v>
      </c>
      <c r="M78" s="18">
        <f t="shared" si="12"/>
        <v>0</v>
      </c>
      <c r="N78" s="18">
        <f t="shared" si="12"/>
        <v>0</v>
      </c>
      <c r="O78" s="18">
        <f>O74+O64</f>
        <v>0</v>
      </c>
      <c r="P78" s="19">
        <v>204</v>
      </c>
    </row>
    <row r="79" spans="1:16">
      <c r="A79" s="879" t="s">
        <v>306</v>
      </c>
      <c r="B79" s="880"/>
      <c r="C79" s="880"/>
      <c r="D79" s="880"/>
      <c r="E79" s="880"/>
      <c r="F79" s="881"/>
      <c r="G79" s="881"/>
      <c r="H79" s="882"/>
      <c r="I79" s="883">
        <f>I78+J78</f>
        <v>0</v>
      </c>
      <c r="J79" s="883"/>
      <c r="K79" s="883">
        <f>K78+L78</f>
        <v>0</v>
      </c>
      <c r="L79" s="883"/>
      <c r="M79" s="883">
        <f>M78+N78</f>
        <v>0</v>
      </c>
      <c r="N79" s="883"/>
      <c r="O79" s="16"/>
      <c r="P79" s="17"/>
    </row>
    <row r="80" spans="1:16" ht="6" customHeight="1"/>
    <row r="81" spans="1:18">
      <c r="A81" t="s">
        <v>329</v>
      </c>
    </row>
    <row r="82" spans="1:18">
      <c r="A82" s="13" t="s">
        <v>270</v>
      </c>
      <c r="B82" s="12" t="s">
        <v>247</v>
      </c>
      <c r="C82" s="884" t="s">
        <v>245</v>
      </c>
      <c r="D82" s="884"/>
      <c r="E82" s="885"/>
      <c r="F82" s="4"/>
      <c r="G82" s="4"/>
      <c r="H82" s="4"/>
    </row>
    <row r="83" spans="1:18">
      <c r="A83" s="11" t="s">
        <v>257</v>
      </c>
      <c r="B83" s="10"/>
      <c r="C83" s="886"/>
      <c r="D83" s="886"/>
      <c r="E83" s="887"/>
      <c r="F83" s="37"/>
      <c r="G83" s="37"/>
      <c r="H83" s="37"/>
    </row>
    <row r="84" spans="1:18">
      <c r="A84" s="11" t="s">
        <v>239</v>
      </c>
      <c r="B84" s="10"/>
      <c r="C84" s="886"/>
      <c r="D84" s="886"/>
      <c r="E84" s="887"/>
      <c r="F84" s="37"/>
      <c r="G84" s="37"/>
      <c r="H84" s="37"/>
    </row>
    <row r="85" spans="1:18">
      <c r="A85" s="9" t="s">
        <v>236</v>
      </c>
      <c r="B85" s="8"/>
      <c r="C85" s="888"/>
      <c r="D85" s="888"/>
      <c r="E85" s="889"/>
      <c r="F85" s="37"/>
      <c r="G85" s="37"/>
      <c r="H85" s="37"/>
    </row>
    <row r="87" spans="1:18">
      <c r="A87" s="890" t="s">
        <v>65</v>
      </c>
      <c r="B87" s="890"/>
      <c r="C87" s="890"/>
    </row>
    <row r="88" spans="1:18">
      <c r="A88" s="891" t="s">
        <v>24</v>
      </c>
      <c r="B88" s="891"/>
      <c r="C88" s="891"/>
      <c r="D88" s="891"/>
      <c r="E88" s="891"/>
      <c r="F88" s="891"/>
      <c r="G88" s="891"/>
      <c r="H88" s="891"/>
      <c r="I88" s="891"/>
      <c r="J88" s="891"/>
      <c r="K88" s="891"/>
      <c r="L88" s="891"/>
      <c r="M88" s="891"/>
      <c r="N88" s="891"/>
      <c r="O88" s="891"/>
      <c r="P88" s="891"/>
      <c r="Q88" s="891"/>
      <c r="R88" s="31"/>
    </row>
    <row r="89" spans="1:18">
      <c r="A89" s="31" t="s">
        <v>0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>
      <c r="A90" s="890" t="s">
        <v>193</v>
      </c>
      <c r="B90" s="890"/>
      <c r="C90" s="890"/>
      <c r="D90" s="890"/>
      <c r="E90" s="890"/>
      <c r="F90" s="890"/>
      <c r="G90" s="890"/>
      <c r="H90" s="890"/>
      <c r="I90" s="890"/>
      <c r="J90" s="890"/>
      <c r="K90" s="890"/>
      <c r="L90" s="890"/>
      <c r="M90" s="890"/>
      <c r="N90" s="890"/>
      <c r="O90" s="890"/>
      <c r="P90" s="890"/>
      <c r="Q90" s="890"/>
      <c r="R90" s="36"/>
    </row>
    <row r="91" spans="1:18">
      <c r="A91" t="s">
        <v>350</v>
      </c>
    </row>
  </sheetData>
  <mergeCells count="79">
    <mergeCell ref="A88:Q88"/>
    <mergeCell ref="A90:Q90"/>
    <mergeCell ref="C82:E82"/>
    <mergeCell ref="C83:E83"/>
    <mergeCell ref="C84:E84"/>
    <mergeCell ref="C85:E85"/>
    <mergeCell ref="A87:C87"/>
    <mergeCell ref="A78:H78"/>
    <mergeCell ref="A79:H79"/>
    <mergeCell ref="I79:J79"/>
    <mergeCell ref="K79:L79"/>
    <mergeCell ref="M79:N79"/>
    <mergeCell ref="P69:P73"/>
    <mergeCell ref="C73:H73"/>
    <mergeCell ref="C74:H74"/>
    <mergeCell ref="A76:H76"/>
    <mergeCell ref="A77:H77"/>
    <mergeCell ref="I67:J67"/>
    <mergeCell ref="K67:L67"/>
    <mergeCell ref="M67:N67"/>
    <mergeCell ref="O67:O68"/>
    <mergeCell ref="P67:P68"/>
    <mergeCell ref="A64:C64"/>
    <mergeCell ref="A67:B74"/>
    <mergeCell ref="C67:C68"/>
    <mergeCell ref="D67:E68"/>
    <mergeCell ref="F67:H68"/>
    <mergeCell ref="D69:E72"/>
    <mergeCell ref="F69:H72"/>
    <mergeCell ref="A57:A63"/>
    <mergeCell ref="B57:B63"/>
    <mergeCell ref="O57:O63"/>
    <mergeCell ref="P57:P63"/>
    <mergeCell ref="R57:R63"/>
    <mergeCell ref="A47:A56"/>
    <mergeCell ref="B47:B50"/>
    <mergeCell ref="O47:O50"/>
    <mergeCell ref="P47:P50"/>
    <mergeCell ref="R47:R50"/>
    <mergeCell ref="B51:B56"/>
    <mergeCell ref="O51:O56"/>
    <mergeCell ref="P51:P56"/>
    <mergeCell ref="R51:R56"/>
    <mergeCell ref="A30:A46"/>
    <mergeCell ref="B30:B36"/>
    <mergeCell ref="O30:O36"/>
    <mergeCell ref="P30:P36"/>
    <mergeCell ref="R30:R36"/>
    <mergeCell ref="B37:B46"/>
    <mergeCell ref="O37:O46"/>
    <mergeCell ref="P37:P46"/>
    <mergeCell ref="R37:R46"/>
    <mergeCell ref="C39:C41"/>
    <mergeCell ref="C42:C43"/>
    <mergeCell ref="A7:A29"/>
    <mergeCell ref="B7:B13"/>
    <mergeCell ref="O7:O13"/>
    <mergeCell ref="P7:P13"/>
    <mergeCell ref="R7:R13"/>
    <mergeCell ref="B14:B20"/>
    <mergeCell ref="O14:O20"/>
    <mergeCell ref="P14:P20"/>
    <mergeCell ref="R14:R20"/>
    <mergeCell ref="B21:B27"/>
    <mergeCell ref="O21:O27"/>
    <mergeCell ref="P21:P27"/>
    <mergeCell ref="R21:R27"/>
    <mergeCell ref="A1:P1"/>
    <mergeCell ref="K3:P3"/>
    <mergeCell ref="A5:A6"/>
    <mergeCell ref="B5:B6"/>
    <mergeCell ref="C5:C6"/>
    <mergeCell ref="D5:D6"/>
    <mergeCell ref="E5:H5"/>
    <mergeCell ref="I5:J5"/>
    <mergeCell ref="K5:L5"/>
    <mergeCell ref="M5:N5"/>
    <mergeCell ref="O5:O6"/>
    <mergeCell ref="P5:P6"/>
  </mergeCells>
  <phoneticPr fontId="36" type="noConversion"/>
  <dataValidations disablePrompts="1" count="1">
    <dataValidation type="whole" operator="equal" allowBlank="1" showInputMessage="1" showErrorMessage="1" errorTitle="창의적 체험활동 시수 편성 오류" error="이수시간 합계가 편성 단위와 맞지 않습니다." sqref="I74:N74" xr:uid="{00000000-0002-0000-0000-000000000000}">
      <formula1>#REF!/17</formula1>
    </dataValidation>
  </dataValidations>
  <printOptions horizontalCentered="1"/>
  <pageMargins left="0.25" right="0.25" top="0.75" bottom="0.75" header="0.30000001192092896" footer="0.30000001192092896"/>
  <pageSetup paperSize="9" scale="57" orientation="portrait"/>
  <rowBreaks count="1" manualBreakCount="1">
    <brk id="85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F0"/>
  </sheetPr>
  <dimension ref="A1:Z104"/>
  <sheetViews>
    <sheetView tabSelected="1" view="pageBreakPreview" zoomScale="110" zoomScaleNormal="110" zoomScaleSheetLayoutView="110" workbookViewId="0">
      <selection sqref="A1:Q1"/>
    </sheetView>
  </sheetViews>
  <sheetFormatPr defaultColWidth="9.140625" defaultRowHeight="13.5"/>
  <cols>
    <col min="1" max="1" width="11" style="68" customWidth="1"/>
    <col min="2" max="2" width="16.5703125" style="68" customWidth="1"/>
    <col min="3" max="3" width="21.85546875" style="68" customWidth="1"/>
    <col min="4" max="5" width="6.85546875" style="68" customWidth="1"/>
    <col min="6" max="6" width="5.5703125" style="68" customWidth="1"/>
    <col min="7" max="7" width="5" style="68" customWidth="1"/>
    <col min="8" max="9" width="5.5703125" style="68" customWidth="1"/>
    <col min="10" max="12" width="6.85546875" style="68" customWidth="1"/>
    <col min="13" max="13" width="6.85546875" style="256" customWidth="1"/>
    <col min="14" max="15" width="6.85546875" style="68" customWidth="1"/>
    <col min="16" max="16" width="5.140625" style="68" customWidth="1"/>
    <col min="17" max="17" width="8.85546875" style="68" customWidth="1"/>
    <col min="18" max="18" width="3.5703125" style="68" customWidth="1"/>
    <col min="19" max="16384" width="9.140625" style="68"/>
  </cols>
  <sheetData>
    <row r="1" spans="1:17" ht="24">
      <c r="A1" s="892" t="s">
        <v>346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</row>
    <row r="2" spans="1:17" ht="19.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257"/>
      <c r="N2" s="62"/>
      <c r="O2" s="62"/>
      <c r="P2" s="62"/>
      <c r="Q2" s="62"/>
    </row>
    <row r="3" spans="1:17" ht="17.850000000000001" customHeight="1">
      <c r="A3" s="893" t="s">
        <v>27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3"/>
      <c r="M3" s="893"/>
      <c r="N3" s="893"/>
      <c r="O3" s="893"/>
      <c r="P3" s="893"/>
      <c r="Q3" s="893"/>
    </row>
    <row r="4" spans="1:17" ht="20.100000000000001" customHeight="1">
      <c r="A4" s="275" t="s">
        <v>69</v>
      </c>
      <c r="B4" s="266" t="s">
        <v>326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58"/>
      <c r="N4" s="222"/>
      <c r="O4" s="222"/>
      <c r="P4" s="222"/>
      <c r="Q4" s="222"/>
    </row>
    <row r="5" spans="1:17" ht="15.75" customHeight="1">
      <c r="A5" s="895" t="s">
        <v>102</v>
      </c>
      <c r="B5" s="897" t="s">
        <v>73</v>
      </c>
      <c r="C5" s="899" t="s">
        <v>249</v>
      </c>
      <c r="D5" s="900"/>
      <c r="E5" s="903" t="s">
        <v>60</v>
      </c>
      <c r="F5" s="905" t="s">
        <v>61</v>
      </c>
      <c r="G5" s="906"/>
      <c r="H5" s="906"/>
      <c r="I5" s="906"/>
      <c r="J5" s="907" t="s">
        <v>272</v>
      </c>
      <c r="K5" s="908"/>
      <c r="L5" s="907" t="s">
        <v>242</v>
      </c>
      <c r="M5" s="909"/>
      <c r="N5" s="897" t="s">
        <v>277</v>
      </c>
      <c r="O5" s="909"/>
      <c r="P5" s="895" t="s">
        <v>53</v>
      </c>
      <c r="Q5" s="910" t="s">
        <v>55</v>
      </c>
    </row>
    <row r="6" spans="1:17" ht="15.75" customHeight="1">
      <c r="A6" s="896"/>
      <c r="B6" s="898"/>
      <c r="C6" s="901"/>
      <c r="D6" s="902"/>
      <c r="E6" s="904"/>
      <c r="F6" s="735" t="s">
        <v>251</v>
      </c>
      <c r="G6" s="97" t="s">
        <v>260</v>
      </c>
      <c r="H6" s="97" t="s">
        <v>273</v>
      </c>
      <c r="I6" s="197" t="s">
        <v>255</v>
      </c>
      <c r="J6" s="198" t="s">
        <v>268</v>
      </c>
      <c r="K6" s="221" t="s">
        <v>248</v>
      </c>
      <c r="L6" s="198" t="s">
        <v>268</v>
      </c>
      <c r="M6" s="199" t="s">
        <v>248</v>
      </c>
      <c r="N6" s="193" t="s">
        <v>268</v>
      </c>
      <c r="O6" s="199" t="s">
        <v>248</v>
      </c>
      <c r="P6" s="896"/>
      <c r="Q6" s="911"/>
    </row>
    <row r="7" spans="1:17" ht="15.75" customHeight="1">
      <c r="A7" s="912" t="s">
        <v>250</v>
      </c>
      <c r="B7" s="915" t="s">
        <v>266</v>
      </c>
      <c r="C7" s="917" t="s">
        <v>92</v>
      </c>
      <c r="D7" s="918"/>
      <c r="E7" s="352">
        <v>4</v>
      </c>
      <c r="F7" s="175">
        <v>3</v>
      </c>
      <c r="G7" s="75"/>
      <c r="H7" s="75"/>
      <c r="I7" s="140"/>
      <c r="J7" s="144">
        <v>3</v>
      </c>
      <c r="K7" s="140"/>
      <c r="L7" s="144"/>
      <c r="M7" s="83"/>
      <c r="N7" s="175"/>
      <c r="O7" s="83"/>
      <c r="P7" s="919">
        <f>SUM(J7:O10)</f>
        <v>12</v>
      </c>
      <c r="Q7" s="921">
        <v>24</v>
      </c>
    </row>
    <row r="8" spans="1:17" ht="15.75" customHeight="1">
      <c r="A8" s="913"/>
      <c r="B8" s="916"/>
      <c r="C8" s="923" t="s">
        <v>135</v>
      </c>
      <c r="D8" s="924"/>
      <c r="E8" s="337">
        <v>4</v>
      </c>
      <c r="F8" s="82">
        <v>3</v>
      </c>
      <c r="G8" s="64"/>
      <c r="H8" s="64"/>
      <c r="I8" s="141"/>
      <c r="J8" s="145"/>
      <c r="K8" s="141">
        <v>3</v>
      </c>
      <c r="L8" s="145"/>
      <c r="M8" s="142"/>
      <c r="N8" s="82"/>
      <c r="O8" s="142"/>
      <c r="P8" s="920"/>
      <c r="Q8" s="922"/>
    </row>
    <row r="9" spans="1:17" ht="15.75" customHeight="1">
      <c r="A9" s="913"/>
      <c r="B9" s="916"/>
      <c r="C9" s="925" t="s">
        <v>276</v>
      </c>
      <c r="D9" s="926"/>
      <c r="E9" s="357">
        <v>4</v>
      </c>
      <c r="F9" s="176"/>
      <c r="G9" s="76">
        <v>3</v>
      </c>
      <c r="H9" s="64"/>
      <c r="I9" s="141"/>
      <c r="J9" s="146"/>
      <c r="K9" s="143"/>
      <c r="L9" s="146">
        <v>3</v>
      </c>
      <c r="M9" s="84"/>
      <c r="N9" s="176"/>
      <c r="O9" s="84"/>
      <c r="P9" s="920"/>
      <c r="Q9" s="922"/>
    </row>
    <row r="10" spans="1:17" ht="15.75" customHeight="1">
      <c r="A10" s="913"/>
      <c r="B10" s="916"/>
      <c r="C10" s="923" t="s">
        <v>85</v>
      </c>
      <c r="D10" s="924"/>
      <c r="E10" s="337">
        <v>4</v>
      </c>
      <c r="F10" s="82"/>
      <c r="G10" s="64">
        <v>3</v>
      </c>
      <c r="H10" s="76"/>
      <c r="I10" s="143"/>
      <c r="J10" s="145"/>
      <c r="K10" s="141"/>
      <c r="L10" s="145"/>
      <c r="M10" s="142">
        <v>3</v>
      </c>
      <c r="N10" s="82"/>
      <c r="O10" s="142"/>
      <c r="P10" s="920"/>
      <c r="Q10" s="922"/>
    </row>
    <row r="11" spans="1:17" ht="15.75" customHeight="1">
      <c r="A11" s="913"/>
      <c r="B11" s="915" t="s">
        <v>264</v>
      </c>
      <c r="C11" s="917" t="s">
        <v>107</v>
      </c>
      <c r="D11" s="927"/>
      <c r="E11" s="352">
        <v>4</v>
      </c>
      <c r="F11" s="175">
        <v>4</v>
      </c>
      <c r="G11" s="75"/>
      <c r="H11" s="75"/>
      <c r="I11" s="140"/>
      <c r="J11" s="144">
        <v>4</v>
      </c>
      <c r="K11" s="140"/>
      <c r="L11" s="144"/>
      <c r="M11" s="83"/>
      <c r="N11" s="175"/>
      <c r="O11" s="83"/>
      <c r="P11" s="919">
        <f>SUM(J11:O14)</f>
        <v>14</v>
      </c>
      <c r="Q11" s="922"/>
    </row>
    <row r="12" spans="1:17" ht="15.75" customHeight="1">
      <c r="A12" s="913"/>
      <c r="B12" s="916"/>
      <c r="C12" s="923" t="s">
        <v>141</v>
      </c>
      <c r="D12" s="924"/>
      <c r="E12" s="337">
        <v>4</v>
      </c>
      <c r="F12" s="82">
        <v>4</v>
      </c>
      <c r="G12" s="64"/>
      <c r="H12" s="64"/>
      <c r="I12" s="141"/>
      <c r="J12" s="145"/>
      <c r="K12" s="141">
        <v>4</v>
      </c>
      <c r="L12" s="145"/>
      <c r="M12" s="142"/>
      <c r="N12" s="82"/>
      <c r="O12" s="142"/>
      <c r="P12" s="920"/>
      <c r="Q12" s="922"/>
    </row>
    <row r="13" spans="1:17" ht="15.75" customHeight="1">
      <c r="A13" s="913"/>
      <c r="B13" s="916"/>
      <c r="C13" s="925" t="s">
        <v>265</v>
      </c>
      <c r="D13" s="928"/>
      <c r="E13" s="357">
        <v>4</v>
      </c>
      <c r="F13" s="176"/>
      <c r="G13" s="76">
        <v>3</v>
      </c>
      <c r="H13" s="76"/>
      <c r="I13" s="143"/>
      <c r="J13" s="146"/>
      <c r="K13" s="143"/>
      <c r="L13" s="146">
        <v>3</v>
      </c>
      <c r="M13" s="84"/>
      <c r="N13" s="176"/>
      <c r="O13" s="84"/>
      <c r="P13" s="920"/>
      <c r="Q13" s="922"/>
    </row>
    <row r="14" spans="1:17" ht="15.75" customHeight="1">
      <c r="A14" s="913"/>
      <c r="B14" s="916"/>
      <c r="C14" s="925" t="s">
        <v>113</v>
      </c>
      <c r="D14" s="928"/>
      <c r="E14" s="357">
        <v>4</v>
      </c>
      <c r="F14" s="176"/>
      <c r="G14" s="76">
        <v>3</v>
      </c>
      <c r="H14" s="76"/>
      <c r="I14" s="143"/>
      <c r="J14" s="146"/>
      <c r="K14" s="143"/>
      <c r="L14" s="146"/>
      <c r="M14" s="84">
        <v>3</v>
      </c>
      <c r="N14" s="176"/>
      <c r="O14" s="84"/>
      <c r="P14" s="920"/>
      <c r="Q14" s="922"/>
    </row>
    <row r="15" spans="1:17" ht="15.75" customHeight="1">
      <c r="A15" s="913"/>
      <c r="B15" s="915" t="s">
        <v>254</v>
      </c>
      <c r="C15" s="917" t="s">
        <v>119</v>
      </c>
      <c r="D15" s="927"/>
      <c r="E15" s="352">
        <v>4</v>
      </c>
      <c r="F15" s="175">
        <v>3</v>
      </c>
      <c r="G15" s="75"/>
      <c r="H15" s="75"/>
      <c r="I15" s="140"/>
      <c r="J15" s="144">
        <v>3</v>
      </c>
      <c r="K15" s="140"/>
      <c r="L15" s="144"/>
      <c r="M15" s="83"/>
      <c r="N15" s="175"/>
      <c r="O15" s="83"/>
      <c r="P15" s="919">
        <f>SUM(I15:O19)</f>
        <v>17</v>
      </c>
      <c r="Q15" s="922"/>
    </row>
    <row r="16" spans="1:17" ht="15.75" customHeight="1">
      <c r="A16" s="913"/>
      <c r="B16" s="916"/>
      <c r="C16" s="923" t="s">
        <v>116</v>
      </c>
      <c r="D16" s="924"/>
      <c r="E16" s="337">
        <v>4</v>
      </c>
      <c r="F16" s="82">
        <v>4</v>
      </c>
      <c r="G16" s="64"/>
      <c r="H16" s="64"/>
      <c r="I16" s="141"/>
      <c r="J16" s="145"/>
      <c r="K16" s="141">
        <v>4</v>
      </c>
      <c r="L16" s="145"/>
      <c r="M16" s="142"/>
      <c r="N16" s="82"/>
      <c r="O16" s="142"/>
      <c r="P16" s="920"/>
      <c r="Q16" s="922"/>
    </row>
    <row r="17" spans="1:22" ht="15.75" customHeight="1">
      <c r="A17" s="913"/>
      <c r="B17" s="916"/>
      <c r="C17" s="925" t="s">
        <v>252</v>
      </c>
      <c r="D17" s="928"/>
      <c r="E17" s="357">
        <v>4</v>
      </c>
      <c r="F17" s="176"/>
      <c r="G17" s="76">
        <v>3</v>
      </c>
      <c r="H17" s="76"/>
      <c r="I17" s="143"/>
      <c r="J17" s="146"/>
      <c r="K17" s="143"/>
      <c r="L17" s="146">
        <v>3</v>
      </c>
      <c r="M17" s="84"/>
      <c r="N17" s="176"/>
      <c r="O17" s="84"/>
      <c r="P17" s="920"/>
      <c r="Q17" s="922"/>
    </row>
    <row r="18" spans="1:22" ht="15.75" customHeight="1">
      <c r="A18" s="913"/>
      <c r="B18" s="916"/>
      <c r="C18" s="925" t="s">
        <v>120</v>
      </c>
      <c r="D18" s="928"/>
      <c r="E18" s="357">
        <v>4</v>
      </c>
      <c r="F18" s="176"/>
      <c r="G18" s="76">
        <v>4</v>
      </c>
      <c r="H18" s="76"/>
      <c r="I18" s="143"/>
      <c r="J18" s="146"/>
      <c r="K18" s="143"/>
      <c r="L18" s="146"/>
      <c r="M18" s="84">
        <v>4</v>
      </c>
      <c r="N18" s="176"/>
      <c r="O18" s="84"/>
      <c r="P18" s="920"/>
      <c r="Q18" s="922"/>
    </row>
    <row r="19" spans="1:22" ht="15.75" customHeight="1">
      <c r="A19" s="913"/>
      <c r="B19" s="916"/>
      <c r="C19" s="929" t="s">
        <v>98</v>
      </c>
      <c r="D19" s="930"/>
      <c r="E19" s="339"/>
      <c r="F19" s="277"/>
      <c r="G19" s="126"/>
      <c r="H19" s="126">
        <v>3</v>
      </c>
      <c r="I19" s="147"/>
      <c r="J19" s="148"/>
      <c r="K19" s="147"/>
      <c r="L19" s="148"/>
      <c r="M19" s="149"/>
      <c r="N19" s="277">
        <v>3</v>
      </c>
      <c r="O19" s="149"/>
      <c r="P19" s="920"/>
      <c r="Q19" s="922"/>
    </row>
    <row r="20" spans="1:22" ht="15.75" customHeight="1">
      <c r="A20" s="913"/>
      <c r="B20" s="931" t="s">
        <v>258</v>
      </c>
      <c r="C20" s="927" t="s">
        <v>84</v>
      </c>
      <c r="D20" s="918"/>
      <c r="E20" s="352">
        <v>4</v>
      </c>
      <c r="F20" s="175">
        <v>3</v>
      </c>
      <c r="G20" s="75"/>
      <c r="H20" s="75"/>
      <c r="I20" s="140"/>
      <c r="J20" s="144">
        <v>3</v>
      </c>
      <c r="K20" s="140"/>
      <c r="L20" s="144"/>
      <c r="M20" s="83"/>
      <c r="N20" s="177"/>
      <c r="O20" s="150"/>
      <c r="P20" s="919">
        <f>SUM(J20:O21)</f>
        <v>6</v>
      </c>
      <c r="Q20" s="921">
        <v>6</v>
      </c>
    </row>
    <row r="21" spans="1:22" ht="15.75" customHeight="1">
      <c r="A21" s="914"/>
      <c r="B21" s="932"/>
      <c r="C21" s="935" t="s">
        <v>143</v>
      </c>
      <c r="D21" s="935"/>
      <c r="E21" s="358">
        <v>4</v>
      </c>
      <c r="F21" s="121">
        <v>3</v>
      </c>
      <c r="G21" s="77"/>
      <c r="H21" s="77"/>
      <c r="I21" s="151"/>
      <c r="J21" s="152"/>
      <c r="K21" s="151">
        <v>3</v>
      </c>
      <c r="L21" s="152"/>
      <c r="M21" s="85"/>
      <c r="N21" s="121"/>
      <c r="O21" s="85"/>
      <c r="P21" s="933"/>
      <c r="Q21" s="934"/>
    </row>
    <row r="22" spans="1:22" ht="15.75" customHeight="1">
      <c r="A22" s="936" t="s">
        <v>237</v>
      </c>
      <c r="B22" s="937"/>
      <c r="C22" s="938"/>
      <c r="D22" s="938"/>
      <c r="E22" s="351" t="s">
        <v>267</v>
      </c>
      <c r="F22" s="200" t="s">
        <v>267</v>
      </c>
      <c r="G22" s="63" t="s">
        <v>267</v>
      </c>
      <c r="H22" s="63" t="s">
        <v>267</v>
      </c>
      <c r="I22" s="153" t="s">
        <v>267</v>
      </c>
      <c r="J22" s="154">
        <f>SUM(J7:J21)</f>
        <v>13</v>
      </c>
      <c r="K22" s="223">
        <f t="shared" ref="K22:O22" si="0">SUM(K7:K21)</f>
        <v>14</v>
      </c>
      <c r="L22" s="154">
        <f t="shared" si="0"/>
        <v>9</v>
      </c>
      <c r="M22" s="155">
        <f t="shared" si="0"/>
        <v>10</v>
      </c>
      <c r="N22" s="156">
        <f t="shared" si="0"/>
        <v>3</v>
      </c>
      <c r="O22" s="155">
        <f t="shared" si="0"/>
        <v>0</v>
      </c>
      <c r="P22" s="694">
        <f>SUM(J22:O22)</f>
        <v>49</v>
      </c>
      <c r="Q22" s="695">
        <f>SUM(Q7:Q20)</f>
        <v>30</v>
      </c>
      <c r="S22" s="939" t="str">
        <f>IF(SUM(P7:P20)&gt;(P61/2),"FALSE","TRUE")</f>
        <v>TRUE</v>
      </c>
      <c r="T22" s="940"/>
      <c r="U22" s="941" t="s">
        <v>299</v>
      </c>
      <c r="V22" s="942"/>
    </row>
    <row r="23" spans="1:22" ht="15.75" customHeight="1">
      <c r="A23" s="943" t="s">
        <v>275</v>
      </c>
      <c r="B23" s="915" t="s">
        <v>274</v>
      </c>
      <c r="C23" s="946" t="s">
        <v>144</v>
      </c>
      <c r="D23" s="947"/>
      <c r="E23" s="332">
        <v>4</v>
      </c>
      <c r="F23" s="204">
        <v>3</v>
      </c>
      <c r="G23" s="115"/>
      <c r="H23" s="115"/>
      <c r="I23" s="157"/>
      <c r="J23" s="158">
        <v>3</v>
      </c>
      <c r="K23" s="157"/>
      <c r="L23" s="158"/>
      <c r="M23" s="134"/>
      <c r="N23" s="178"/>
      <c r="O23" s="159"/>
      <c r="P23" s="919">
        <f>SUM(I23:O24)</f>
        <v>6</v>
      </c>
      <c r="Q23" s="921">
        <v>12</v>
      </c>
      <c r="R23" s="276"/>
    </row>
    <row r="24" spans="1:22" ht="15.75" customHeight="1">
      <c r="A24" s="944"/>
      <c r="B24" s="945"/>
      <c r="C24" s="948" t="s">
        <v>104</v>
      </c>
      <c r="D24" s="949"/>
      <c r="E24" s="334">
        <v>4</v>
      </c>
      <c r="F24" s="180">
        <v>3</v>
      </c>
      <c r="G24" s="138"/>
      <c r="H24" s="138"/>
      <c r="I24" s="160"/>
      <c r="J24" s="161"/>
      <c r="K24" s="160">
        <v>3</v>
      </c>
      <c r="L24" s="161"/>
      <c r="M24" s="171"/>
      <c r="N24" s="179"/>
      <c r="O24" s="162"/>
      <c r="P24" s="933"/>
      <c r="Q24" s="922"/>
    </row>
    <row r="25" spans="1:22" ht="15.75" customHeight="1">
      <c r="A25" s="944"/>
      <c r="B25" s="915" t="s">
        <v>243</v>
      </c>
      <c r="C25" s="946" t="s">
        <v>100</v>
      </c>
      <c r="D25" s="947"/>
      <c r="E25" s="332">
        <v>4</v>
      </c>
      <c r="F25" s="204">
        <v>3</v>
      </c>
      <c r="G25" s="115"/>
      <c r="H25" s="115"/>
      <c r="I25" s="157"/>
      <c r="J25" s="158">
        <v>3</v>
      </c>
      <c r="K25" s="157"/>
      <c r="L25" s="158"/>
      <c r="M25" s="134"/>
      <c r="N25" s="178"/>
      <c r="O25" s="159"/>
      <c r="P25" s="919">
        <f>SUM(J25:O26)</f>
        <v>6</v>
      </c>
      <c r="Q25" s="922"/>
    </row>
    <row r="26" spans="1:22" ht="15.75" customHeight="1">
      <c r="A26" s="124"/>
      <c r="B26" s="945"/>
      <c r="C26" s="948" t="s">
        <v>122</v>
      </c>
      <c r="D26" s="950"/>
      <c r="E26" s="334">
        <v>4</v>
      </c>
      <c r="F26" s="180">
        <v>3</v>
      </c>
      <c r="G26" s="138"/>
      <c r="H26" s="138"/>
      <c r="I26" s="160"/>
      <c r="J26" s="161"/>
      <c r="K26" s="160">
        <v>3</v>
      </c>
      <c r="L26" s="161"/>
      <c r="M26" s="171"/>
      <c r="N26" s="180"/>
      <c r="O26" s="163"/>
      <c r="P26" s="933"/>
      <c r="Q26" s="139"/>
    </row>
    <row r="27" spans="1:22" ht="15.75" customHeight="1">
      <c r="A27" s="943" t="s">
        <v>63</v>
      </c>
      <c r="B27" s="916" t="s">
        <v>261</v>
      </c>
      <c r="C27" s="923" t="s">
        <v>262</v>
      </c>
      <c r="D27" s="924"/>
      <c r="E27" s="337">
        <v>3</v>
      </c>
      <c r="F27" s="82"/>
      <c r="G27" s="64">
        <v>2</v>
      </c>
      <c r="H27" s="64"/>
      <c r="I27" s="141"/>
      <c r="J27" s="145">
        <v>2</v>
      </c>
      <c r="K27" s="141"/>
      <c r="L27" s="145"/>
      <c r="M27" s="142"/>
      <c r="N27" s="82"/>
      <c r="O27" s="142"/>
      <c r="P27" s="920">
        <f>SUM(J27:O30)</f>
        <v>8</v>
      </c>
      <c r="Q27" s="922">
        <v>8</v>
      </c>
      <c r="R27" s="276"/>
    </row>
    <row r="28" spans="1:22" ht="15.75" customHeight="1">
      <c r="A28" s="944"/>
      <c r="B28" s="916"/>
      <c r="C28" s="951" t="s">
        <v>238</v>
      </c>
      <c r="D28" s="952"/>
      <c r="E28" s="353">
        <v>3</v>
      </c>
      <c r="F28" s="123"/>
      <c r="G28" s="122">
        <v>2</v>
      </c>
      <c r="H28" s="122"/>
      <c r="I28" s="164"/>
      <c r="J28" s="187"/>
      <c r="K28" s="164">
        <v>2</v>
      </c>
      <c r="L28" s="187"/>
      <c r="M28" s="188"/>
      <c r="N28" s="123"/>
      <c r="O28" s="188"/>
      <c r="P28" s="920"/>
      <c r="Q28" s="922"/>
      <c r="R28" s="276"/>
    </row>
    <row r="29" spans="1:22" ht="15.75" customHeight="1">
      <c r="A29" s="944"/>
      <c r="B29" s="916"/>
      <c r="C29" s="951" t="s">
        <v>97</v>
      </c>
      <c r="D29" s="952"/>
      <c r="E29" s="353">
        <v>3</v>
      </c>
      <c r="F29" s="123"/>
      <c r="G29" s="122"/>
      <c r="H29" s="122">
        <v>2</v>
      </c>
      <c r="I29" s="164"/>
      <c r="J29" s="187"/>
      <c r="K29" s="164"/>
      <c r="L29" s="187">
        <v>2</v>
      </c>
      <c r="M29" s="188"/>
      <c r="N29" s="123"/>
      <c r="O29" s="188"/>
      <c r="P29" s="920"/>
      <c r="Q29" s="922"/>
      <c r="R29" s="276"/>
    </row>
    <row r="30" spans="1:22" ht="15.75" customHeight="1">
      <c r="A30" s="944"/>
      <c r="B30" s="916"/>
      <c r="C30" s="951" t="s">
        <v>129</v>
      </c>
      <c r="D30" s="952"/>
      <c r="E30" s="353">
        <v>2</v>
      </c>
      <c r="F30" s="123"/>
      <c r="G30" s="122"/>
      <c r="H30" s="122">
        <v>2</v>
      </c>
      <c r="I30" s="164"/>
      <c r="J30" s="187"/>
      <c r="K30" s="164"/>
      <c r="L30" s="187"/>
      <c r="M30" s="188">
        <v>2</v>
      </c>
      <c r="N30" s="123"/>
      <c r="O30" s="188"/>
      <c r="P30" s="920"/>
      <c r="Q30" s="922"/>
      <c r="R30" s="276"/>
    </row>
    <row r="31" spans="1:22" ht="15.75" customHeight="1">
      <c r="A31" s="913"/>
      <c r="B31" s="915" t="s">
        <v>263</v>
      </c>
      <c r="C31" s="953" t="s">
        <v>246</v>
      </c>
      <c r="D31" s="954"/>
      <c r="E31" s="335">
        <v>3</v>
      </c>
      <c r="F31" s="181"/>
      <c r="G31" s="119">
        <v>3</v>
      </c>
      <c r="H31" s="119"/>
      <c r="I31" s="165"/>
      <c r="J31" s="166">
        <v>3</v>
      </c>
      <c r="K31" s="165"/>
      <c r="L31" s="166"/>
      <c r="M31" s="134"/>
      <c r="N31" s="181"/>
      <c r="O31" s="134"/>
      <c r="P31" s="919">
        <f>SUM(I31:O32)</f>
        <v>6</v>
      </c>
      <c r="Q31" s="921">
        <v>6</v>
      </c>
    </row>
    <row r="32" spans="1:22" ht="15.75" customHeight="1">
      <c r="A32" s="913"/>
      <c r="B32" s="916"/>
      <c r="C32" s="955" t="s">
        <v>259</v>
      </c>
      <c r="D32" s="956"/>
      <c r="E32" s="736">
        <v>3</v>
      </c>
      <c r="F32" s="218"/>
      <c r="G32" s="210">
        <v>3</v>
      </c>
      <c r="H32" s="210"/>
      <c r="I32" s="215"/>
      <c r="J32" s="216"/>
      <c r="K32" s="215"/>
      <c r="L32" s="216">
        <v>3</v>
      </c>
      <c r="M32" s="217"/>
      <c r="N32" s="218"/>
      <c r="O32" s="217"/>
      <c r="P32" s="920"/>
      <c r="Q32" s="922"/>
    </row>
    <row r="33" spans="1:22" ht="15.75" customHeight="1">
      <c r="A33" s="912" t="s">
        <v>78</v>
      </c>
      <c r="B33" s="943" t="s">
        <v>23</v>
      </c>
      <c r="C33" s="958" t="s">
        <v>253</v>
      </c>
      <c r="D33" s="959"/>
      <c r="E33" s="737">
        <v>4</v>
      </c>
      <c r="F33" s="327"/>
      <c r="G33" s="186">
        <v>3</v>
      </c>
      <c r="H33" s="186"/>
      <c r="I33" s="267"/>
      <c r="J33" s="184"/>
      <c r="K33" s="185"/>
      <c r="L33" s="184"/>
      <c r="M33" s="185">
        <v>3</v>
      </c>
      <c r="N33" s="327"/>
      <c r="O33" s="185"/>
      <c r="P33" s="919">
        <f>SUM(J33:O36)</f>
        <v>9</v>
      </c>
      <c r="Q33" s="960">
        <v>8</v>
      </c>
    </row>
    <row r="34" spans="1:22" ht="15.75" customHeight="1">
      <c r="A34" s="913"/>
      <c r="B34" s="944"/>
      <c r="C34" s="961" t="s">
        <v>288</v>
      </c>
      <c r="D34" s="962"/>
      <c r="E34" s="333">
        <v>2</v>
      </c>
      <c r="F34" s="206"/>
      <c r="G34" s="129">
        <v>2</v>
      </c>
      <c r="H34" s="722"/>
      <c r="I34" s="214"/>
      <c r="J34" s="205">
        <v>2</v>
      </c>
      <c r="K34" s="131"/>
      <c r="L34" s="205"/>
      <c r="M34" s="131"/>
      <c r="N34" s="206"/>
      <c r="O34" s="131"/>
      <c r="P34" s="920"/>
      <c r="Q34" s="922"/>
    </row>
    <row r="35" spans="1:22" ht="15.75" customHeight="1">
      <c r="A35" s="913"/>
      <c r="B35" s="944"/>
      <c r="C35" s="961" t="s">
        <v>319</v>
      </c>
      <c r="D35" s="962"/>
      <c r="E35" s="333">
        <v>2</v>
      </c>
      <c r="F35" s="206"/>
      <c r="G35" s="129"/>
      <c r="H35" s="129">
        <v>2</v>
      </c>
      <c r="I35" s="214"/>
      <c r="J35" s="205"/>
      <c r="K35" s="131"/>
      <c r="L35" s="205"/>
      <c r="M35" s="131"/>
      <c r="N35" s="206">
        <v>2</v>
      </c>
      <c r="O35" s="131"/>
      <c r="P35" s="920"/>
      <c r="Q35" s="922"/>
    </row>
    <row r="36" spans="1:22" ht="15.75" customHeight="1">
      <c r="A36" s="914"/>
      <c r="B36" s="957"/>
      <c r="C36" s="963" t="s">
        <v>292</v>
      </c>
      <c r="D36" s="950"/>
      <c r="E36" s="334">
        <v>2</v>
      </c>
      <c r="F36" s="180"/>
      <c r="G36" s="138"/>
      <c r="H36" s="138">
        <v>2</v>
      </c>
      <c r="I36" s="160"/>
      <c r="J36" s="161"/>
      <c r="K36" s="163"/>
      <c r="L36" s="161"/>
      <c r="M36" s="163"/>
      <c r="N36" s="180"/>
      <c r="O36" s="163">
        <v>2</v>
      </c>
      <c r="P36" s="933"/>
      <c r="Q36" s="934"/>
    </row>
    <row r="37" spans="1:22" ht="15.75" customHeight="1">
      <c r="A37" s="964" t="s">
        <v>37</v>
      </c>
      <c r="B37" s="965"/>
      <c r="C37" s="966"/>
      <c r="D37" s="966"/>
      <c r="E37" s="738" t="s">
        <v>267</v>
      </c>
      <c r="F37" s="720" t="s">
        <v>267</v>
      </c>
      <c r="G37" s="323" t="s">
        <v>267</v>
      </c>
      <c r="H37" s="323" t="s">
        <v>267</v>
      </c>
      <c r="I37" s="324" t="s">
        <v>267</v>
      </c>
      <c r="J37" s="325">
        <f>SUM(J22:J36)</f>
        <v>26</v>
      </c>
      <c r="K37" s="326">
        <f t="shared" ref="K37:O37" si="1">SUM(K22:K36)</f>
        <v>22</v>
      </c>
      <c r="L37" s="325">
        <f t="shared" si="1"/>
        <v>14</v>
      </c>
      <c r="M37" s="326">
        <f t="shared" si="1"/>
        <v>15</v>
      </c>
      <c r="N37" s="325">
        <f t="shared" si="1"/>
        <v>5</v>
      </c>
      <c r="O37" s="696">
        <f t="shared" si="1"/>
        <v>2</v>
      </c>
      <c r="P37" s="326">
        <f>SUM(P22:P33)</f>
        <v>84</v>
      </c>
      <c r="Q37" s="697">
        <f>SUM(Q22:Q33)</f>
        <v>64</v>
      </c>
      <c r="S37" s="967" t="b">
        <f>P37&gt;=Q37</f>
        <v>1</v>
      </c>
      <c r="T37" s="968"/>
      <c r="U37" s="941" t="s">
        <v>323</v>
      </c>
      <c r="V37" s="942"/>
    </row>
    <row r="38" spans="1:22" ht="15.75" customHeight="1">
      <c r="A38" s="943" t="s">
        <v>123</v>
      </c>
      <c r="B38" s="209" t="s">
        <v>133</v>
      </c>
      <c r="C38" s="969"/>
      <c r="D38" s="951"/>
      <c r="E38" s="353"/>
      <c r="F38" s="123"/>
      <c r="G38" s="122"/>
      <c r="H38" s="122"/>
      <c r="I38" s="164"/>
      <c r="J38" s="187"/>
      <c r="K38" s="164"/>
      <c r="L38" s="187"/>
      <c r="M38" s="213"/>
      <c r="N38" s="123"/>
      <c r="O38" s="188"/>
      <c r="P38" s="919">
        <f>SUM(J38:O59)</f>
        <v>90</v>
      </c>
      <c r="Q38" s="921">
        <v>80</v>
      </c>
    </row>
    <row r="39" spans="1:22" ht="15.75" customHeight="1">
      <c r="A39" s="944"/>
      <c r="B39" s="974" t="s">
        <v>146</v>
      </c>
      <c r="C39" s="977" t="s">
        <v>110</v>
      </c>
      <c r="D39" s="954"/>
      <c r="E39" s="980" t="s">
        <v>244</v>
      </c>
      <c r="F39" s="982"/>
      <c r="G39" s="984"/>
      <c r="H39" s="986"/>
      <c r="I39" s="988">
        <v>3</v>
      </c>
      <c r="J39" s="990">
        <v>3</v>
      </c>
      <c r="K39" s="988"/>
      <c r="L39" s="982"/>
      <c r="M39" s="992"/>
      <c r="N39" s="990"/>
      <c r="O39" s="988"/>
      <c r="P39" s="970"/>
      <c r="Q39" s="972"/>
    </row>
    <row r="40" spans="1:22" ht="0" hidden="1" customHeight="1">
      <c r="A40" s="943"/>
      <c r="B40" s="975"/>
      <c r="C40" s="978"/>
      <c r="D40" s="979"/>
      <c r="E40" s="981"/>
      <c r="F40" s="983"/>
      <c r="G40" s="985"/>
      <c r="H40" s="987"/>
      <c r="I40" s="989"/>
      <c r="J40" s="991"/>
      <c r="K40" s="989"/>
      <c r="L40" s="983"/>
      <c r="M40" s="993"/>
      <c r="N40" s="991"/>
      <c r="O40" s="989"/>
      <c r="P40" s="919"/>
      <c r="Q40" s="921"/>
    </row>
    <row r="41" spans="1:22" ht="15.75" customHeight="1">
      <c r="A41" s="944"/>
      <c r="B41" s="974"/>
      <c r="C41" s="978" t="s">
        <v>1</v>
      </c>
      <c r="D41" s="979"/>
      <c r="E41" s="981" t="s">
        <v>244</v>
      </c>
      <c r="F41" s="983"/>
      <c r="G41" s="985"/>
      <c r="H41" s="987"/>
      <c r="I41" s="989">
        <v>3</v>
      </c>
      <c r="J41" s="991"/>
      <c r="K41" s="989">
        <v>3</v>
      </c>
      <c r="L41" s="983"/>
      <c r="M41" s="993"/>
      <c r="N41" s="991"/>
      <c r="O41" s="989"/>
      <c r="P41" s="920"/>
      <c r="Q41" s="922"/>
    </row>
    <row r="42" spans="1:22" ht="0.75" customHeight="1">
      <c r="A42" s="944"/>
      <c r="B42" s="975"/>
      <c r="C42" s="978"/>
      <c r="D42" s="979"/>
      <c r="E42" s="981"/>
      <c r="F42" s="983"/>
      <c r="G42" s="985"/>
      <c r="H42" s="987"/>
      <c r="I42" s="989"/>
      <c r="J42" s="991"/>
      <c r="K42" s="989"/>
      <c r="L42" s="983"/>
      <c r="M42" s="993"/>
      <c r="N42" s="991"/>
      <c r="O42" s="989"/>
      <c r="P42" s="920"/>
      <c r="Q42" s="922"/>
    </row>
    <row r="43" spans="1:22" ht="15.75" customHeight="1">
      <c r="A43" s="943"/>
      <c r="B43" s="975"/>
      <c r="C43" s="994" t="s">
        <v>93</v>
      </c>
      <c r="D43" s="995"/>
      <c r="E43" s="342" t="s">
        <v>244</v>
      </c>
      <c r="F43" s="182"/>
      <c r="G43" s="300"/>
      <c r="H43" s="301"/>
      <c r="I43" s="135">
        <v>2</v>
      </c>
      <c r="J43" s="216"/>
      <c r="K43" s="217">
        <v>2</v>
      </c>
      <c r="L43" s="218"/>
      <c r="M43" s="215"/>
      <c r="N43" s="216"/>
      <c r="O43" s="217"/>
      <c r="P43" s="919"/>
      <c r="Q43" s="921"/>
    </row>
    <row r="44" spans="1:22" ht="15.75" customHeight="1">
      <c r="A44" s="944"/>
      <c r="B44" s="974"/>
      <c r="C44" s="347" t="s">
        <v>130</v>
      </c>
      <c r="D44" s="996" t="s">
        <v>271</v>
      </c>
      <c r="E44" s="342" t="s">
        <v>244</v>
      </c>
      <c r="F44" s="998"/>
      <c r="G44" s="1000"/>
      <c r="H44" s="1002"/>
      <c r="I44" s="1004">
        <v>3</v>
      </c>
      <c r="J44" s="1006"/>
      <c r="K44" s="1004"/>
      <c r="L44" s="998">
        <v>2</v>
      </c>
      <c r="M44" s="1008"/>
      <c r="N44" s="1010"/>
      <c r="O44" s="1004"/>
      <c r="P44" s="920"/>
      <c r="Q44" s="922"/>
    </row>
    <row r="45" spans="1:22" ht="15.75" customHeight="1">
      <c r="A45" s="944"/>
      <c r="B45" s="976"/>
      <c r="C45" s="690" t="s">
        <v>131</v>
      </c>
      <c r="D45" s="997"/>
      <c r="E45" s="336" t="s">
        <v>244</v>
      </c>
      <c r="F45" s="999"/>
      <c r="G45" s="1001"/>
      <c r="H45" s="1003"/>
      <c r="I45" s="1005"/>
      <c r="J45" s="1007"/>
      <c r="K45" s="1005"/>
      <c r="L45" s="999"/>
      <c r="M45" s="1009"/>
      <c r="N45" s="1011"/>
      <c r="O45" s="1005"/>
      <c r="P45" s="970"/>
      <c r="Q45" s="972"/>
    </row>
    <row r="46" spans="1:22" ht="15.75" customHeight="1">
      <c r="A46" s="944"/>
      <c r="B46" s="974" t="s">
        <v>94</v>
      </c>
      <c r="C46" s="1012" t="s">
        <v>289</v>
      </c>
      <c r="D46" s="1013"/>
      <c r="E46" s="739" t="s">
        <v>244</v>
      </c>
      <c r="F46" s="249"/>
      <c r="G46" s="245"/>
      <c r="H46" s="246"/>
      <c r="I46" s="125">
        <f>SUM(J46:O46)</f>
        <v>5</v>
      </c>
      <c r="J46" s="244"/>
      <c r="K46" s="247"/>
      <c r="L46" s="244">
        <v>2</v>
      </c>
      <c r="M46" s="248">
        <v>3</v>
      </c>
      <c r="N46" s="249"/>
      <c r="O46" s="248"/>
      <c r="P46" s="919"/>
      <c r="Q46" s="921"/>
    </row>
    <row r="47" spans="1:22" ht="15.75" customHeight="1">
      <c r="A47" s="944"/>
      <c r="B47" s="975"/>
      <c r="C47" s="1014" t="s">
        <v>293</v>
      </c>
      <c r="D47" s="1015"/>
      <c r="E47" s="740" t="s">
        <v>244</v>
      </c>
      <c r="F47" s="255"/>
      <c r="G47" s="251"/>
      <c r="H47" s="252"/>
      <c r="I47" s="254">
        <f t="shared" ref="I47:I59" si="2">SUM(J47:O47)</f>
        <v>4</v>
      </c>
      <c r="J47" s="250"/>
      <c r="K47" s="253"/>
      <c r="L47" s="250">
        <v>2</v>
      </c>
      <c r="M47" s="254">
        <v>2</v>
      </c>
      <c r="N47" s="255"/>
      <c r="O47" s="254"/>
      <c r="P47" s="920"/>
      <c r="Q47" s="922"/>
    </row>
    <row r="48" spans="1:22" ht="15.75" customHeight="1">
      <c r="A48" s="944"/>
      <c r="B48" s="975"/>
      <c r="C48" s="1016" t="s">
        <v>184</v>
      </c>
      <c r="D48" s="1017" t="s">
        <v>199</v>
      </c>
      <c r="E48" s="740" t="s">
        <v>244</v>
      </c>
      <c r="F48" s="255"/>
      <c r="G48" s="251"/>
      <c r="H48" s="252"/>
      <c r="I48" s="254">
        <f t="shared" si="2"/>
        <v>4</v>
      </c>
      <c r="J48" s="250"/>
      <c r="K48" s="253"/>
      <c r="L48" s="250">
        <v>2</v>
      </c>
      <c r="M48" s="254">
        <v>2</v>
      </c>
      <c r="N48" s="255"/>
      <c r="O48" s="254"/>
      <c r="P48" s="920"/>
      <c r="Q48" s="922"/>
    </row>
    <row r="49" spans="1:22" ht="15.75" customHeight="1">
      <c r="A49" s="944"/>
      <c r="B49" s="975"/>
      <c r="C49" s="1016" t="s">
        <v>89</v>
      </c>
      <c r="D49" s="1018"/>
      <c r="E49" s="741" t="s">
        <v>140</v>
      </c>
      <c r="F49" s="243"/>
      <c r="G49" s="239"/>
      <c r="H49" s="240"/>
      <c r="I49" s="254">
        <f t="shared" si="2"/>
        <v>4</v>
      </c>
      <c r="J49" s="238"/>
      <c r="K49" s="241"/>
      <c r="L49" s="250">
        <v>2</v>
      </c>
      <c r="M49" s="254">
        <v>2</v>
      </c>
      <c r="N49" s="243"/>
      <c r="O49" s="242"/>
      <c r="P49" s="920"/>
      <c r="Q49" s="922"/>
    </row>
    <row r="50" spans="1:22" ht="15.75" customHeight="1">
      <c r="A50" s="944"/>
      <c r="B50" s="975"/>
      <c r="C50" s="1019" t="s">
        <v>285</v>
      </c>
      <c r="D50" s="1020"/>
      <c r="E50" s="742" t="s">
        <v>244</v>
      </c>
      <c r="F50" s="307"/>
      <c r="G50" s="303"/>
      <c r="H50" s="304"/>
      <c r="I50" s="305">
        <f t="shared" si="2"/>
        <v>4</v>
      </c>
      <c r="J50" s="302"/>
      <c r="K50" s="306"/>
      <c r="L50" s="238">
        <v>2</v>
      </c>
      <c r="M50" s="242">
        <v>2</v>
      </c>
      <c r="N50" s="307"/>
      <c r="O50" s="305"/>
      <c r="P50" s="920"/>
      <c r="Q50" s="922"/>
    </row>
    <row r="51" spans="1:22" ht="15.75" customHeight="1">
      <c r="A51" s="944"/>
      <c r="B51" s="943" t="s">
        <v>282</v>
      </c>
      <c r="C51" s="1021" t="s">
        <v>316</v>
      </c>
      <c r="D51" s="1022"/>
      <c r="E51" s="739" t="s">
        <v>244</v>
      </c>
      <c r="F51" s="249"/>
      <c r="G51" s="245"/>
      <c r="H51" s="246"/>
      <c r="I51" s="248">
        <f t="shared" si="2"/>
        <v>6</v>
      </c>
      <c r="J51" s="244"/>
      <c r="K51" s="247"/>
      <c r="L51" s="244">
        <v>3</v>
      </c>
      <c r="M51" s="248">
        <v>3</v>
      </c>
      <c r="N51" s="732"/>
      <c r="O51" s="731"/>
      <c r="P51" s="920"/>
      <c r="Q51" s="922"/>
    </row>
    <row r="52" spans="1:22" ht="15.75" customHeight="1">
      <c r="A52" s="944"/>
      <c r="B52" s="944"/>
      <c r="C52" s="723" t="s">
        <v>172</v>
      </c>
      <c r="D52" s="724"/>
      <c r="E52" s="743" t="s">
        <v>244</v>
      </c>
      <c r="F52" s="730"/>
      <c r="G52" s="726"/>
      <c r="H52" s="727"/>
      <c r="I52" s="254">
        <f t="shared" si="2"/>
        <v>8</v>
      </c>
      <c r="J52" s="725"/>
      <c r="K52" s="729"/>
      <c r="L52" s="725"/>
      <c r="M52" s="728"/>
      <c r="N52" s="730">
        <v>4</v>
      </c>
      <c r="O52" s="728">
        <v>4</v>
      </c>
      <c r="P52" s="920"/>
      <c r="Q52" s="922"/>
    </row>
    <row r="53" spans="1:22" ht="15.75" customHeight="1">
      <c r="A53" s="943"/>
      <c r="B53" s="944"/>
      <c r="C53" s="1016" t="s">
        <v>218</v>
      </c>
      <c r="D53" s="1018"/>
      <c r="E53" s="740" t="s">
        <v>244</v>
      </c>
      <c r="F53" s="255"/>
      <c r="G53" s="251"/>
      <c r="H53" s="252"/>
      <c r="I53" s="254">
        <f t="shared" si="2"/>
        <v>7</v>
      </c>
      <c r="J53" s="250"/>
      <c r="K53" s="253"/>
      <c r="L53" s="250"/>
      <c r="M53" s="254"/>
      <c r="N53" s="255">
        <v>3</v>
      </c>
      <c r="O53" s="254">
        <v>4</v>
      </c>
      <c r="P53" s="919"/>
      <c r="Q53" s="921"/>
    </row>
    <row r="54" spans="1:22" ht="15.75" customHeight="1">
      <c r="A54" s="944"/>
      <c r="B54" s="944"/>
      <c r="C54" s="1023" t="s">
        <v>36</v>
      </c>
      <c r="D54" s="1017" t="s">
        <v>199</v>
      </c>
      <c r="E54" s="740" t="s">
        <v>244</v>
      </c>
      <c r="F54" s="255"/>
      <c r="G54" s="251"/>
      <c r="H54" s="252"/>
      <c r="I54" s="254">
        <f t="shared" si="2"/>
        <v>7</v>
      </c>
      <c r="J54" s="250"/>
      <c r="K54" s="253"/>
      <c r="L54" s="250"/>
      <c r="M54" s="254"/>
      <c r="N54" s="255">
        <v>3</v>
      </c>
      <c r="O54" s="254">
        <v>4</v>
      </c>
      <c r="P54" s="920"/>
      <c r="Q54" s="922"/>
    </row>
    <row r="55" spans="1:22" ht="15.75" customHeight="1">
      <c r="A55" s="943"/>
      <c r="B55" s="944"/>
      <c r="C55" s="1016" t="s">
        <v>314</v>
      </c>
      <c r="D55" s="1018"/>
      <c r="E55" s="740" t="s">
        <v>244</v>
      </c>
      <c r="F55" s="255"/>
      <c r="G55" s="251"/>
      <c r="H55" s="252"/>
      <c r="I55" s="254">
        <f t="shared" si="2"/>
        <v>8</v>
      </c>
      <c r="J55" s="250"/>
      <c r="K55" s="253"/>
      <c r="L55" s="250"/>
      <c r="M55" s="254"/>
      <c r="N55" s="255">
        <v>4</v>
      </c>
      <c r="O55" s="254">
        <v>4</v>
      </c>
      <c r="P55" s="919"/>
      <c r="Q55" s="921"/>
    </row>
    <row r="56" spans="1:22" ht="15.75" customHeight="1">
      <c r="A56" s="944"/>
      <c r="B56" s="944"/>
      <c r="C56" s="1019" t="s">
        <v>198</v>
      </c>
      <c r="D56" s="1020"/>
      <c r="E56" s="741" t="s">
        <v>140</v>
      </c>
      <c r="F56" s="255"/>
      <c r="G56" s="251"/>
      <c r="H56" s="252"/>
      <c r="I56" s="254">
        <f t="shared" si="2"/>
        <v>8</v>
      </c>
      <c r="J56" s="250"/>
      <c r="K56" s="253"/>
      <c r="L56" s="250"/>
      <c r="M56" s="254"/>
      <c r="N56" s="255">
        <v>4</v>
      </c>
      <c r="O56" s="254">
        <v>4</v>
      </c>
      <c r="P56" s="920"/>
      <c r="Q56" s="922"/>
    </row>
    <row r="57" spans="1:22" ht="15.75" customHeight="1">
      <c r="A57" s="943"/>
      <c r="B57" s="944"/>
      <c r="C57" s="329" t="s">
        <v>209</v>
      </c>
      <c r="D57" s="996" t="s">
        <v>271</v>
      </c>
      <c r="E57" s="740" t="s">
        <v>244</v>
      </c>
      <c r="F57" s="1024"/>
      <c r="G57" s="1025"/>
      <c r="H57" s="1025"/>
      <c r="I57" s="1026">
        <f>SUM(J57:O58)</f>
        <v>13</v>
      </c>
      <c r="J57" s="1027"/>
      <c r="K57" s="1029"/>
      <c r="L57" s="1024"/>
      <c r="M57" s="1026"/>
      <c r="N57" s="1031">
        <v>6</v>
      </c>
      <c r="O57" s="1026">
        <v>7</v>
      </c>
      <c r="P57" s="919"/>
      <c r="Q57" s="921"/>
    </row>
    <row r="58" spans="1:22" ht="15.75" customHeight="1">
      <c r="A58" s="944"/>
      <c r="B58" s="944"/>
      <c r="C58" s="360" t="s">
        <v>278</v>
      </c>
      <c r="D58" s="951"/>
      <c r="E58" s="741" t="s">
        <v>140</v>
      </c>
      <c r="F58" s="999"/>
      <c r="G58" s="1001"/>
      <c r="H58" s="1001"/>
      <c r="I58" s="1005"/>
      <c r="J58" s="1028"/>
      <c r="K58" s="1030"/>
      <c r="L58" s="999"/>
      <c r="M58" s="1005"/>
      <c r="N58" s="1011"/>
      <c r="O58" s="1005"/>
      <c r="P58" s="920"/>
      <c r="Q58" s="922"/>
    </row>
    <row r="59" spans="1:22" ht="15.75" customHeight="1">
      <c r="A59" s="957"/>
      <c r="B59" s="189" t="s">
        <v>142</v>
      </c>
      <c r="C59" s="1032" t="s">
        <v>281</v>
      </c>
      <c r="D59" s="1033"/>
      <c r="E59" s="744" t="s">
        <v>244</v>
      </c>
      <c r="F59" s="196"/>
      <c r="G59" s="297"/>
      <c r="H59" s="298"/>
      <c r="I59" s="299">
        <f t="shared" si="2"/>
        <v>2</v>
      </c>
      <c r="J59" s="195"/>
      <c r="K59" s="299">
        <v>2</v>
      </c>
      <c r="L59" s="195"/>
      <c r="M59" s="194"/>
      <c r="N59" s="196"/>
      <c r="O59" s="194"/>
      <c r="P59" s="971"/>
      <c r="Q59" s="973"/>
    </row>
    <row r="60" spans="1:22" ht="18" customHeight="1">
      <c r="A60" s="1034" t="s">
        <v>11</v>
      </c>
      <c r="B60" s="1035"/>
      <c r="C60" s="1036"/>
      <c r="D60" s="1036"/>
      <c r="E60" s="745" t="s">
        <v>267</v>
      </c>
      <c r="F60" s="746" t="s">
        <v>267</v>
      </c>
      <c r="G60" s="309" t="s">
        <v>267</v>
      </c>
      <c r="H60" s="308" t="s">
        <v>267</v>
      </c>
      <c r="I60" s="310" t="s">
        <v>267</v>
      </c>
      <c r="J60" s="311">
        <f t="shared" ref="J60:P60" si="3">SUM(J38:J59)</f>
        <v>3</v>
      </c>
      <c r="K60" s="312">
        <f t="shared" si="3"/>
        <v>7</v>
      </c>
      <c r="L60" s="311">
        <f t="shared" si="3"/>
        <v>15</v>
      </c>
      <c r="M60" s="313">
        <f t="shared" si="3"/>
        <v>14</v>
      </c>
      <c r="N60" s="314">
        <f t="shared" si="3"/>
        <v>24</v>
      </c>
      <c r="O60" s="313">
        <f t="shared" si="3"/>
        <v>27</v>
      </c>
      <c r="P60" s="698">
        <f t="shared" si="3"/>
        <v>90</v>
      </c>
      <c r="Q60" s="699">
        <f>Q38</f>
        <v>80</v>
      </c>
      <c r="S60" s="967" t="b">
        <f>P60&gt;=Q60</f>
        <v>1</v>
      </c>
      <c r="T60" s="968"/>
      <c r="U60" s="941" t="s">
        <v>303</v>
      </c>
      <c r="V60" s="942"/>
    </row>
    <row r="61" spans="1:22" ht="13.5" customHeight="1">
      <c r="A61" s="1037" t="s">
        <v>41</v>
      </c>
      <c r="B61" s="1038"/>
      <c r="C61" s="1038"/>
      <c r="D61" s="1038"/>
      <c r="E61" s="747" t="s">
        <v>267</v>
      </c>
      <c r="F61" s="721" t="s">
        <v>267</v>
      </c>
      <c r="G61" s="316" t="s">
        <v>267</v>
      </c>
      <c r="H61" s="315" t="s">
        <v>267</v>
      </c>
      <c r="I61" s="317" t="s">
        <v>267</v>
      </c>
      <c r="J61" s="318">
        <f t="shared" ref="J61:P61" si="4">J37+J60</f>
        <v>29</v>
      </c>
      <c r="K61" s="319">
        <f t="shared" si="4"/>
        <v>29</v>
      </c>
      <c r="L61" s="318">
        <f t="shared" si="4"/>
        <v>29</v>
      </c>
      <c r="M61" s="320">
        <f t="shared" si="4"/>
        <v>29</v>
      </c>
      <c r="N61" s="321">
        <f t="shared" si="4"/>
        <v>29</v>
      </c>
      <c r="O61" s="320">
        <f t="shared" si="4"/>
        <v>29</v>
      </c>
      <c r="P61" s="700">
        <f t="shared" si="4"/>
        <v>174</v>
      </c>
      <c r="Q61" s="701">
        <v>174</v>
      </c>
      <c r="S61" s="967" t="b">
        <f>P61&gt;=Q61</f>
        <v>1</v>
      </c>
      <c r="T61" s="968"/>
      <c r="U61" s="1039" t="s">
        <v>304</v>
      </c>
      <c r="V61" s="1040"/>
    </row>
    <row r="62" spans="1:22" ht="4.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259"/>
      <c r="N62" s="79"/>
      <c r="O62" s="79"/>
      <c r="P62" s="89"/>
      <c r="Q62" s="79"/>
    </row>
    <row r="63" spans="1:22" ht="13.5" customHeight="1">
      <c r="A63" s="912" t="s">
        <v>321</v>
      </c>
      <c r="B63" s="1041"/>
      <c r="C63" s="1044" t="s">
        <v>256</v>
      </c>
      <c r="D63" s="1045"/>
      <c r="E63" s="1044" t="s">
        <v>67</v>
      </c>
      <c r="F63" s="1045"/>
      <c r="G63" s="1044" t="s">
        <v>59</v>
      </c>
      <c r="H63" s="1048"/>
      <c r="I63" s="1045"/>
      <c r="J63" s="1050" t="s">
        <v>272</v>
      </c>
      <c r="K63" s="1050"/>
      <c r="L63" s="1050" t="s">
        <v>242</v>
      </c>
      <c r="M63" s="1050"/>
      <c r="N63" s="1050" t="s">
        <v>277</v>
      </c>
      <c r="O63" s="1050"/>
      <c r="P63" s="1044" t="s">
        <v>237</v>
      </c>
      <c r="Q63" s="1051" t="s">
        <v>269</v>
      </c>
    </row>
    <row r="64" spans="1:22">
      <c r="A64" s="913"/>
      <c r="B64" s="1042"/>
      <c r="C64" s="1046"/>
      <c r="D64" s="1047"/>
      <c r="E64" s="1046"/>
      <c r="F64" s="1047"/>
      <c r="G64" s="1046"/>
      <c r="H64" s="1049"/>
      <c r="I64" s="1047"/>
      <c r="J64" s="322" t="s">
        <v>268</v>
      </c>
      <c r="K64" s="322" t="s">
        <v>248</v>
      </c>
      <c r="L64" s="322" t="s">
        <v>268</v>
      </c>
      <c r="M64" s="322" t="s">
        <v>248</v>
      </c>
      <c r="N64" s="322" t="s">
        <v>268</v>
      </c>
      <c r="O64" s="322" t="s">
        <v>248</v>
      </c>
      <c r="P64" s="1046"/>
      <c r="Q64" s="1052"/>
    </row>
    <row r="65" spans="1:23">
      <c r="A65" s="913"/>
      <c r="B65" s="1042"/>
      <c r="C65" s="1053" t="s">
        <v>280</v>
      </c>
      <c r="D65" s="1054"/>
      <c r="E65" s="1055">
        <v>288</v>
      </c>
      <c r="F65" s="1056"/>
      <c r="G65" s="1055">
        <f>SUM(J65:O67)</f>
        <v>288</v>
      </c>
      <c r="H65" s="1060"/>
      <c r="I65" s="1056"/>
      <c r="J65" s="65">
        <v>16</v>
      </c>
      <c r="K65" s="65">
        <v>16</v>
      </c>
      <c r="L65" s="65">
        <v>16</v>
      </c>
      <c r="M65" s="127">
        <v>16</v>
      </c>
      <c r="N65" s="65">
        <v>16</v>
      </c>
      <c r="O65" s="65">
        <v>16</v>
      </c>
      <c r="P65" s="71">
        <f>SUM(J65:O65)</f>
        <v>96</v>
      </c>
      <c r="Q65" s="1063">
        <v>288</v>
      </c>
    </row>
    <row r="66" spans="1:23">
      <c r="A66" s="913"/>
      <c r="B66" s="1042"/>
      <c r="C66" s="1053" t="s">
        <v>96</v>
      </c>
      <c r="D66" s="1054"/>
      <c r="E66" s="1057"/>
      <c r="F66" s="1042"/>
      <c r="G66" s="1057"/>
      <c r="H66" s="1061"/>
      <c r="I66" s="1042"/>
      <c r="J66" s="65">
        <v>16</v>
      </c>
      <c r="K66" s="65">
        <v>16</v>
      </c>
      <c r="L66" s="65">
        <v>16</v>
      </c>
      <c r="M66" s="127">
        <v>16</v>
      </c>
      <c r="N66" s="65">
        <v>16</v>
      </c>
      <c r="O66" s="65">
        <v>16</v>
      </c>
      <c r="P66" s="71">
        <f>SUM(J66:O66)</f>
        <v>96</v>
      </c>
      <c r="Q66" s="1064"/>
    </row>
    <row r="67" spans="1:23">
      <c r="A67" s="913"/>
      <c r="B67" s="1042"/>
      <c r="C67" s="1053" t="s">
        <v>86</v>
      </c>
      <c r="D67" s="1054"/>
      <c r="E67" s="1058"/>
      <c r="F67" s="1059"/>
      <c r="G67" s="1058"/>
      <c r="H67" s="1062"/>
      <c r="I67" s="1059"/>
      <c r="J67" s="65">
        <v>16</v>
      </c>
      <c r="K67" s="65">
        <v>16</v>
      </c>
      <c r="L67" s="65">
        <v>16</v>
      </c>
      <c r="M67" s="127">
        <v>16</v>
      </c>
      <c r="N67" s="65">
        <v>16</v>
      </c>
      <c r="O67" s="65">
        <v>16</v>
      </c>
      <c r="P67" s="71">
        <f>SUM(J67:O67)</f>
        <v>96</v>
      </c>
      <c r="Q67" s="1064"/>
    </row>
    <row r="68" spans="1:23">
      <c r="A68" s="913"/>
      <c r="B68" s="1042"/>
      <c r="C68" s="1066" t="s">
        <v>80</v>
      </c>
      <c r="D68" s="1067"/>
      <c r="E68" s="1067"/>
      <c r="F68" s="1067"/>
      <c r="G68" s="1067"/>
      <c r="H68" s="1067"/>
      <c r="I68" s="1068"/>
      <c r="J68" s="71">
        <f t="shared" ref="J68:P68" si="5">SUM(J65:J67)</f>
        <v>48</v>
      </c>
      <c r="K68" s="71">
        <f t="shared" si="5"/>
        <v>48</v>
      </c>
      <c r="L68" s="71">
        <f t="shared" si="5"/>
        <v>48</v>
      </c>
      <c r="M68" s="71">
        <f t="shared" si="5"/>
        <v>48</v>
      </c>
      <c r="N68" s="71">
        <f t="shared" si="5"/>
        <v>48</v>
      </c>
      <c r="O68" s="71">
        <f t="shared" si="5"/>
        <v>48</v>
      </c>
      <c r="P68" s="90">
        <f t="shared" si="5"/>
        <v>288</v>
      </c>
      <c r="Q68" s="1065"/>
    </row>
    <row r="69" spans="1:23">
      <c r="A69" s="914"/>
      <c r="B69" s="1043"/>
      <c r="C69" s="1069" t="s">
        <v>325</v>
      </c>
      <c r="D69" s="1070"/>
      <c r="E69" s="1070"/>
      <c r="F69" s="1070"/>
      <c r="G69" s="1070"/>
      <c r="H69" s="1070"/>
      <c r="I69" s="1071"/>
      <c r="J69" s="72">
        <f>ROUND(J68/16,0)</f>
        <v>3</v>
      </c>
      <c r="K69" s="72">
        <f t="shared" ref="K69:O69" si="6">ROUND(K68/16,0)</f>
        <v>3</v>
      </c>
      <c r="L69" s="72">
        <f t="shared" si="6"/>
        <v>3</v>
      </c>
      <c r="M69" s="72">
        <f t="shared" si="6"/>
        <v>3</v>
      </c>
      <c r="N69" s="72">
        <f t="shared" si="6"/>
        <v>3</v>
      </c>
      <c r="O69" s="72">
        <f t="shared" si="6"/>
        <v>3</v>
      </c>
      <c r="P69" s="91">
        <f>SUM(J69:O69)</f>
        <v>18</v>
      </c>
      <c r="Q69" s="92">
        <v>18</v>
      </c>
      <c r="S69" s="939" t="b">
        <f>P69&gt;=12</f>
        <v>1</v>
      </c>
      <c r="T69" s="940"/>
      <c r="U69" s="941" t="s">
        <v>87</v>
      </c>
      <c r="V69" s="942"/>
    </row>
    <row r="70" spans="1:23" ht="3.75" customHeight="1"/>
    <row r="71" spans="1:23">
      <c r="A71" s="1072" t="s">
        <v>82</v>
      </c>
      <c r="B71" s="1073"/>
      <c r="C71" s="1073"/>
      <c r="D71" s="1073"/>
      <c r="E71" s="1073"/>
      <c r="F71" s="1073"/>
      <c r="G71" s="906"/>
      <c r="H71" s="906"/>
      <c r="I71" s="1074"/>
      <c r="J71" s="73">
        <f t="shared" ref="J71:O71" si="7">COUNTA(J7:J20,J23:J33,J38:J59)</f>
        <v>9</v>
      </c>
      <c r="K71" s="73">
        <f t="shared" si="7"/>
        <v>9</v>
      </c>
      <c r="L71" s="73">
        <f t="shared" si="7"/>
        <v>12</v>
      </c>
      <c r="M71" s="67">
        <f t="shared" si="7"/>
        <v>11</v>
      </c>
      <c r="N71" s="73">
        <f t="shared" si="7"/>
        <v>7</v>
      </c>
      <c r="O71" s="73">
        <f t="shared" si="7"/>
        <v>6</v>
      </c>
      <c r="P71" s="93"/>
      <c r="Q71" s="94"/>
    </row>
    <row r="72" spans="1:23">
      <c r="A72" s="1075" t="s">
        <v>320</v>
      </c>
      <c r="B72" s="1076"/>
      <c r="C72" s="1076"/>
      <c r="D72" s="1076"/>
      <c r="E72" s="1076"/>
      <c r="F72" s="1076"/>
      <c r="G72" s="1077"/>
      <c r="H72" s="1077"/>
      <c r="I72" s="1078"/>
      <c r="J72" s="81">
        <f>J61+J69</f>
        <v>32</v>
      </c>
      <c r="K72" s="74">
        <f t="shared" ref="K72:N72" si="8">K61+K69</f>
        <v>32</v>
      </c>
      <c r="L72" s="74">
        <f t="shared" si="8"/>
        <v>32</v>
      </c>
      <c r="M72" s="74">
        <f t="shared" si="8"/>
        <v>32</v>
      </c>
      <c r="N72" s="74">
        <f t="shared" si="8"/>
        <v>32</v>
      </c>
      <c r="O72" s="81">
        <f>O61+O69</f>
        <v>32</v>
      </c>
      <c r="P72" s="81">
        <f>P69+P61</f>
        <v>192</v>
      </c>
      <c r="Q72" s="66">
        <v>192</v>
      </c>
      <c r="S72" s="939" t="b">
        <f>P72&gt;=Q72</f>
        <v>1</v>
      </c>
      <c r="T72" s="940"/>
      <c r="U72" s="1079" t="s">
        <v>106</v>
      </c>
      <c r="V72" s="1080"/>
    </row>
    <row r="73" spans="1:23">
      <c r="A73" s="1081" t="s">
        <v>301</v>
      </c>
      <c r="B73" s="1082"/>
      <c r="C73" s="1082"/>
      <c r="D73" s="1082"/>
      <c r="E73" s="1082"/>
      <c r="F73" s="1082"/>
      <c r="G73" s="1083"/>
      <c r="H73" s="1083"/>
      <c r="I73" s="963"/>
      <c r="J73" s="1084">
        <f>J72+K72</f>
        <v>64</v>
      </c>
      <c r="K73" s="1084"/>
      <c r="L73" s="1084">
        <f>L72+M72</f>
        <v>64</v>
      </c>
      <c r="M73" s="1084"/>
      <c r="N73" s="1084">
        <f>N72+O72</f>
        <v>64</v>
      </c>
      <c r="O73" s="1084"/>
      <c r="P73" s="95"/>
      <c r="Q73" s="96"/>
    </row>
    <row r="74" spans="1:23" ht="33" customHeight="1">
      <c r="A74" s="1085" t="s">
        <v>349</v>
      </c>
      <c r="B74" s="1085"/>
      <c r="C74" s="1085"/>
      <c r="D74" s="1085"/>
      <c r="E74" s="1085"/>
      <c r="F74" s="1085"/>
      <c r="G74" s="1085"/>
      <c r="H74" s="1085"/>
      <c r="I74" s="1085"/>
      <c r="S74" s="69"/>
      <c r="T74" s="69"/>
      <c r="U74" s="69"/>
      <c r="V74" s="69"/>
    </row>
    <row r="75" spans="1:23" ht="20.25" customHeight="1">
      <c r="A75" s="1086" t="s">
        <v>16</v>
      </c>
      <c r="B75" s="1088" t="s">
        <v>73</v>
      </c>
      <c r="C75" s="1090" t="s">
        <v>249</v>
      </c>
      <c r="D75" s="1092" t="s">
        <v>60</v>
      </c>
      <c r="E75" s="1094" t="s">
        <v>61</v>
      </c>
      <c r="F75" s="1095"/>
      <c r="G75" s="1095"/>
      <c r="H75" s="1088"/>
      <c r="I75" s="1090" t="s">
        <v>272</v>
      </c>
      <c r="J75" s="1090"/>
      <c r="K75" s="1090" t="s">
        <v>242</v>
      </c>
      <c r="L75" s="1090"/>
      <c r="M75" s="1090" t="s">
        <v>277</v>
      </c>
      <c r="N75" s="1090"/>
      <c r="O75" s="1094" t="s">
        <v>53</v>
      </c>
      <c r="P75" s="1086" t="s">
        <v>15</v>
      </c>
      <c r="Q75" s="1097"/>
      <c r="R75" s="69"/>
      <c r="S75" s="69"/>
      <c r="T75" s="69"/>
      <c r="U75" s="69"/>
    </row>
    <row r="76" spans="1:23" ht="20.25" customHeight="1">
      <c r="A76" s="1087"/>
      <c r="B76" s="1089"/>
      <c r="C76" s="1091"/>
      <c r="D76" s="1093"/>
      <c r="E76" s="269" t="s">
        <v>251</v>
      </c>
      <c r="F76" s="269" t="s">
        <v>260</v>
      </c>
      <c r="G76" s="269" t="s">
        <v>273</v>
      </c>
      <c r="H76" s="269" t="s">
        <v>255</v>
      </c>
      <c r="I76" s="268" t="s">
        <v>268</v>
      </c>
      <c r="J76" s="268" t="s">
        <v>248</v>
      </c>
      <c r="K76" s="268" t="s">
        <v>268</v>
      </c>
      <c r="L76" s="268" t="s">
        <v>248</v>
      </c>
      <c r="M76" s="268" t="s">
        <v>268</v>
      </c>
      <c r="N76" s="268" t="s">
        <v>248</v>
      </c>
      <c r="O76" s="1096"/>
      <c r="P76" s="1087"/>
      <c r="Q76" s="1098"/>
      <c r="R76" s="278"/>
      <c r="S76" s="278"/>
      <c r="T76" s="278"/>
      <c r="U76" s="278"/>
      <c r="V76" s="278"/>
      <c r="W76" s="278"/>
    </row>
    <row r="77" spans="1:23" ht="21.75" customHeight="1">
      <c r="A77" s="1099" t="s">
        <v>88</v>
      </c>
      <c r="B77" s="279"/>
      <c r="C77" s="280"/>
      <c r="D77" s="67"/>
      <c r="E77" s="281"/>
      <c r="F77" s="281"/>
      <c r="G77" s="281"/>
      <c r="H77" s="281"/>
      <c r="I77" s="282"/>
      <c r="J77" s="282"/>
      <c r="K77" s="67"/>
      <c r="L77" s="67"/>
      <c r="M77" s="67"/>
      <c r="N77" s="67"/>
      <c r="O77" s="286"/>
      <c r="P77" s="1100"/>
      <c r="Q77" s="1101"/>
      <c r="R77" s="69"/>
      <c r="S77" s="69"/>
      <c r="T77" s="69"/>
      <c r="U77" s="69"/>
    </row>
    <row r="78" spans="1:23" ht="21.75" customHeight="1">
      <c r="A78" s="1099"/>
      <c r="B78" s="98"/>
      <c r="C78" s="98"/>
      <c r="D78" s="99"/>
      <c r="E78" s="100"/>
      <c r="F78" s="100"/>
      <c r="G78" s="100"/>
      <c r="H78" s="100"/>
      <c r="I78" s="101"/>
      <c r="J78" s="101"/>
      <c r="K78" s="99"/>
      <c r="L78" s="99"/>
      <c r="M78" s="99"/>
      <c r="N78" s="99"/>
      <c r="O78" s="287"/>
      <c r="P78" s="1102"/>
      <c r="Q78" s="1103"/>
      <c r="R78" s="69"/>
      <c r="S78" s="69"/>
      <c r="T78" s="69"/>
      <c r="U78" s="69"/>
    </row>
    <row r="79" spans="1:23" ht="21.75" customHeight="1">
      <c r="A79" s="1099"/>
      <c r="B79" s="98"/>
      <c r="C79" s="293"/>
      <c r="D79" s="99"/>
      <c r="E79" s="100"/>
      <c r="F79" s="100"/>
      <c r="G79" s="100"/>
      <c r="H79" s="100"/>
      <c r="I79" s="101"/>
      <c r="J79" s="101"/>
      <c r="K79" s="99"/>
      <c r="L79" s="99"/>
      <c r="M79" s="99"/>
      <c r="N79" s="99"/>
      <c r="O79" s="287"/>
      <c r="P79" s="1102"/>
      <c r="Q79" s="1103"/>
      <c r="R79" s="69"/>
      <c r="S79" s="69"/>
      <c r="T79" s="69"/>
      <c r="U79" s="69"/>
    </row>
    <row r="80" spans="1:23" ht="21.75" customHeight="1">
      <c r="A80" s="1099"/>
      <c r="B80" s="288"/>
      <c r="C80" s="289"/>
      <c r="D80" s="274"/>
      <c r="E80" s="290"/>
      <c r="F80" s="290"/>
      <c r="G80" s="290"/>
      <c r="H80" s="290"/>
      <c r="I80" s="291"/>
      <c r="J80" s="291"/>
      <c r="K80" s="274"/>
      <c r="L80" s="274"/>
      <c r="M80" s="274"/>
      <c r="N80" s="274"/>
      <c r="O80" s="292"/>
      <c r="P80" s="1104"/>
      <c r="Q80" s="1105"/>
      <c r="R80" s="69"/>
      <c r="S80" s="69"/>
      <c r="T80" s="69"/>
      <c r="U80" s="69"/>
    </row>
    <row r="81" spans="1:26" ht="16.5" customHeight="1">
      <c r="A81" s="1106" t="s">
        <v>19</v>
      </c>
      <c r="B81" s="1107"/>
      <c r="C81" s="1108"/>
      <c r="D81" s="102" t="s">
        <v>267</v>
      </c>
      <c r="E81" s="102" t="s">
        <v>267</v>
      </c>
      <c r="F81" s="102" t="s">
        <v>267</v>
      </c>
      <c r="G81" s="102" t="s">
        <v>267</v>
      </c>
      <c r="H81" s="102" t="s">
        <v>267</v>
      </c>
      <c r="I81" s="103">
        <f t="shared" ref="I81:N81" si="9">SUM(I77:I80)</f>
        <v>0</v>
      </c>
      <c r="J81" s="103">
        <f t="shared" si="9"/>
        <v>0</v>
      </c>
      <c r="K81" s="103">
        <f t="shared" si="9"/>
        <v>0</v>
      </c>
      <c r="L81" s="103">
        <f t="shared" si="9"/>
        <v>0</v>
      </c>
      <c r="M81" s="260">
        <f t="shared" si="9"/>
        <v>0</v>
      </c>
      <c r="N81" s="103">
        <f t="shared" si="9"/>
        <v>0</v>
      </c>
      <c r="O81" s="104">
        <f t="shared" ref="O81:O83" si="10">SUM(I81:N81)</f>
        <v>0</v>
      </c>
      <c r="P81" s="1109"/>
      <c r="Q81" s="1110"/>
      <c r="S81" s="69"/>
      <c r="T81" s="69"/>
      <c r="U81" s="69"/>
      <c r="V81" s="69"/>
    </row>
    <row r="82" spans="1:26" ht="33.75" customHeight="1">
      <c r="A82" s="105" t="s">
        <v>90</v>
      </c>
      <c r="B82" s="106"/>
      <c r="C82" s="106"/>
      <c r="D82" s="107"/>
      <c r="E82" s="108"/>
      <c r="F82" s="108"/>
      <c r="G82" s="108"/>
      <c r="H82" s="108"/>
      <c r="I82" s="109"/>
      <c r="J82" s="109"/>
      <c r="K82" s="107"/>
      <c r="L82" s="107"/>
      <c r="M82" s="107"/>
      <c r="N82" s="107"/>
      <c r="O82" s="110">
        <f t="shared" si="10"/>
        <v>0</v>
      </c>
      <c r="P82" s="1111"/>
      <c r="Q82" s="1112"/>
      <c r="R82" s="69"/>
      <c r="S82" s="69"/>
      <c r="T82" s="69"/>
      <c r="U82" s="69"/>
    </row>
    <row r="83" spans="1:26" ht="16.5" customHeight="1">
      <c r="A83" s="1106" t="s">
        <v>31</v>
      </c>
      <c r="B83" s="1107"/>
      <c r="C83" s="1108"/>
      <c r="D83" s="102" t="s">
        <v>267</v>
      </c>
      <c r="E83" s="102" t="s">
        <v>267</v>
      </c>
      <c r="F83" s="102" t="s">
        <v>267</v>
      </c>
      <c r="G83" s="102" t="s">
        <v>267</v>
      </c>
      <c r="H83" s="102" t="s">
        <v>267</v>
      </c>
      <c r="I83" s="103">
        <f t="shared" ref="I83:N83" si="11">SUM(I82:I82)</f>
        <v>0</v>
      </c>
      <c r="J83" s="103">
        <f t="shared" si="11"/>
        <v>0</v>
      </c>
      <c r="K83" s="103">
        <f t="shared" si="11"/>
        <v>0</v>
      </c>
      <c r="L83" s="103">
        <f t="shared" si="11"/>
        <v>0</v>
      </c>
      <c r="M83" s="260">
        <f t="shared" si="11"/>
        <v>0</v>
      </c>
      <c r="N83" s="103">
        <f t="shared" si="11"/>
        <v>0</v>
      </c>
      <c r="O83" s="104">
        <f t="shared" si="10"/>
        <v>0</v>
      </c>
      <c r="P83" s="1113"/>
      <c r="Q83" s="1114"/>
      <c r="S83" s="69"/>
      <c r="T83" s="69"/>
      <c r="U83" s="69"/>
      <c r="V83" s="69"/>
    </row>
    <row r="85" spans="1:26">
      <c r="A85" s="68" t="s">
        <v>329</v>
      </c>
    </row>
    <row r="86" spans="1:26">
      <c r="A86" s="111" t="s">
        <v>270</v>
      </c>
      <c r="B86" s="112" t="s">
        <v>247</v>
      </c>
      <c r="C86" s="1115" t="s">
        <v>245</v>
      </c>
      <c r="D86" s="1115"/>
      <c r="E86" s="1116"/>
    </row>
    <row r="87" spans="1:26">
      <c r="A87" s="113" t="s">
        <v>257</v>
      </c>
      <c r="B87" s="70" t="s">
        <v>240</v>
      </c>
      <c r="C87" s="949" t="s">
        <v>178</v>
      </c>
      <c r="D87" s="1117"/>
      <c r="E87" s="1118"/>
    </row>
    <row r="88" spans="1:26">
      <c r="A88" s="114" t="s">
        <v>239</v>
      </c>
      <c r="B88" s="70" t="s">
        <v>241</v>
      </c>
      <c r="C88" s="949" t="s">
        <v>212</v>
      </c>
      <c r="D88" s="1117"/>
      <c r="E88" s="1118"/>
    </row>
    <row r="89" spans="1:26" s="69" customFormat="1" ht="8.25" customHeight="1">
      <c r="A89" s="1119"/>
      <c r="B89" s="1120"/>
      <c r="C89" s="1120"/>
      <c r="D89" s="1120"/>
      <c r="E89" s="1120"/>
      <c r="F89" s="1120"/>
      <c r="G89" s="1120"/>
      <c r="H89" s="1120"/>
      <c r="I89" s="1120"/>
      <c r="J89" s="1120"/>
      <c r="K89" s="1120"/>
      <c r="L89" s="1120"/>
      <c r="M89" s="1120"/>
      <c r="N89" s="1120"/>
      <c r="O89" s="1120"/>
      <c r="P89" s="1120"/>
      <c r="Q89" s="68"/>
      <c r="R89" s="68"/>
      <c r="W89" s="68"/>
      <c r="X89" s="68"/>
      <c r="Y89" s="68"/>
      <c r="Z89" s="68"/>
    </row>
    <row r="90" spans="1:26" ht="16.350000000000001" customHeight="1">
      <c r="A90" s="1121" t="s">
        <v>40</v>
      </c>
      <c r="B90" s="1122"/>
      <c r="C90" s="1122"/>
      <c r="D90" s="225"/>
      <c r="E90" s="225"/>
      <c r="F90" s="225"/>
      <c r="G90" s="225"/>
      <c r="H90" s="225"/>
      <c r="I90" s="225"/>
      <c r="J90" s="225"/>
      <c r="K90" s="225"/>
      <c r="L90" s="225"/>
      <c r="M90" s="693"/>
      <c r="N90" s="225"/>
      <c r="O90" s="225"/>
      <c r="P90" s="225"/>
      <c r="Q90" s="225"/>
      <c r="S90" s="69"/>
      <c r="T90" s="69"/>
      <c r="U90" s="69"/>
      <c r="V90" s="69"/>
    </row>
    <row r="91" spans="1:26" ht="8.25" customHeight="1">
      <c r="S91" s="69"/>
      <c r="T91" s="69"/>
      <c r="U91" s="69"/>
      <c r="V91" s="69"/>
    </row>
    <row r="92" spans="1:26" ht="131.25" customHeight="1">
      <c r="A92" s="1123" t="s">
        <v>235</v>
      </c>
      <c r="B92" s="1123"/>
      <c r="C92" s="1123"/>
      <c r="D92" s="1123"/>
      <c r="E92" s="1123"/>
      <c r="F92" s="1123"/>
      <c r="G92" s="1123"/>
      <c r="H92" s="1123"/>
      <c r="I92" s="1123"/>
      <c r="J92" s="1123"/>
      <c r="K92" s="1123"/>
      <c r="L92" s="1123"/>
      <c r="M92" s="1123"/>
      <c r="N92" s="1123"/>
      <c r="O92" s="1123"/>
      <c r="P92" s="1123"/>
      <c r="Q92" s="1123"/>
      <c r="S92" s="69"/>
      <c r="T92" s="69"/>
      <c r="U92" s="69"/>
      <c r="V92" s="69"/>
    </row>
    <row r="93" spans="1:26" ht="6" customHeight="1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61"/>
      <c r="N93" s="226"/>
      <c r="O93" s="226"/>
      <c r="P93" s="226"/>
      <c r="Q93" s="226"/>
      <c r="S93" s="69"/>
      <c r="T93" s="69"/>
      <c r="U93" s="69"/>
      <c r="V93" s="69"/>
    </row>
    <row r="94" spans="1:26">
      <c r="B94" s="283" t="s">
        <v>91</v>
      </c>
      <c r="C94" s="907" t="s">
        <v>249</v>
      </c>
      <c r="D94" s="1125" t="s">
        <v>60</v>
      </c>
      <c r="E94" s="1125" t="s">
        <v>61</v>
      </c>
      <c r="F94" s="1127"/>
      <c r="G94" s="1127"/>
      <c r="H94" s="1127"/>
      <c r="I94" s="1125" t="s">
        <v>272</v>
      </c>
      <c r="J94" s="1125"/>
      <c r="K94" s="1125" t="s">
        <v>242</v>
      </c>
      <c r="L94" s="1125"/>
      <c r="M94" s="1125" t="s">
        <v>277</v>
      </c>
      <c r="N94" s="909"/>
      <c r="S94" s="69"/>
      <c r="T94" s="69"/>
      <c r="U94" s="69"/>
      <c r="V94" s="69"/>
    </row>
    <row r="95" spans="1:26">
      <c r="C95" s="1124"/>
      <c r="D95" s="1126"/>
      <c r="E95" s="227" t="s">
        <v>251</v>
      </c>
      <c r="F95" s="227" t="s">
        <v>260</v>
      </c>
      <c r="G95" s="227" t="s">
        <v>273</v>
      </c>
      <c r="H95" s="227" t="s">
        <v>255</v>
      </c>
      <c r="I95" s="227" t="s">
        <v>268</v>
      </c>
      <c r="J95" s="227" t="s">
        <v>248</v>
      </c>
      <c r="K95" s="227" t="s">
        <v>268</v>
      </c>
      <c r="L95" s="227" t="s">
        <v>248</v>
      </c>
      <c r="M95" s="99" t="s">
        <v>268</v>
      </c>
      <c r="N95" s="228" t="s">
        <v>248</v>
      </c>
      <c r="S95" s="69"/>
      <c r="T95" s="69"/>
      <c r="U95" s="69"/>
      <c r="V95" s="69"/>
    </row>
    <row r="96" spans="1:26" ht="20.25" customHeight="1">
      <c r="C96" s="1128" t="s">
        <v>348</v>
      </c>
      <c r="D96" s="229">
        <v>5</v>
      </c>
      <c r="E96" s="229"/>
      <c r="F96" s="229">
        <v>6</v>
      </c>
      <c r="G96" s="229"/>
      <c r="H96" s="229"/>
      <c r="I96" s="229"/>
      <c r="J96" s="229"/>
      <c r="K96" s="229">
        <v>3</v>
      </c>
      <c r="L96" s="229">
        <v>3</v>
      </c>
      <c r="M96" s="262"/>
      <c r="N96" s="230"/>
      <c r="S96" s="69"/>
      <c r="T96" s="69"/>
      <c r="U96" s="69"/>
      <c r="V96" s="69"/>
    </row>
    <row r="97" spans="1:22" ht="20.25" customHeight="1">
      <c r="C97" s="1129"/>
      <c r="D97" s="231">
        <v>5</v>
      </c>
      <c r="E97" s="231"/>
      <c r="F97" s="231">
        <v>6</v>
      </c>
      <c r="G97" s="231"/>
      <c r="H97" s="231"/>
      <c r="I97" s="231"/>
      <c r="J97" s="231"/>
      <c r="K97" s="231">
        <v>3</v>
      </c>
      <c r="L97" s="231">
        <v>3</v>
      </c>
      <c r="M97" s="263"/>
      <c r="N97" s="232"/>
      <c r="S97" s="69"/>
      <c r="T97" s="69"/>
      <c r="U97" s="69"/>
      <c r="V97" s="69"/>
    </row>
    <row r="98" spans="1:22">
      <c r="S98" s="69"/>
      <c r="T98" s="69"/>
      <c r="U98" s="69"/>
      <c r="V98" s="69"/>
    </row>
    <row r="99" spans="1:22" ht="159.75" customHeight="1">
      <c r="A99" s="1123" t="s">
        <v>51</v>
      </c>
      <c r="B99" s="1123"/>
      <c r="C99" s="1123"/>
      <c r="D99" s="1123"/>
      <c r="E99" s="1123"/>
      <c r="F99" s="1123"/>
      <c r="G99" s="1123"/>
      <c r="H99" s="1123"/>
      <c r="I99" s="1123"/>
      <c r="J99" s="1123"/>
      <c r="K99" s="1123"/>
      <c r="L99" s="1123"/>
      <c r="M99" s="1123"/>
      <c r="N99" s="1123"/>
      <c r="O99" s="1123"/>
      <c r="P99" s="1123"/>
      <c r="Q99" s="1123" t="s">
        <v>147</v>
      </c>
      <c r="S99" s="69"/>
      <c r="T99" s="69"/>
      <c r="U99" s="69"/>
      <c r="V99" s="69"/>
    </row>
    <row r="100" spans="1:22" ht="6.75" customHeight="1">
      <c r="A100" s="226"/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61"/>
      <c r="N100" s="226"/>
      <c r="O100" s="226"/>
      <c r="P100" s="226"/>
      <c r="Q100" s="226"/>
      <c r="S100" s="69"/>
      <c r="T100" s="69"/>
      <c r="U100" s="69"/>
      <c r="V100" s="69"/>
    </row>
    <row r="101" spans="1:22">
      <c r="B101" s="283" t="s">
        <v>91</v>
      </c>
      <c r="C101" s="907" t="s">
        <v>249</v>
      </c>
      <c r="D101" s="1125" t="s">
        <v>60</v>
      </c>
      <c r="E101" s="1125" t="s">
        <v>61</v>
      </c>
      <c r="F101" s="1127"/>
      <c r="G101" s="1127"/>
      <c r="H101" s="1127"/>
      <c r="I101" s="1125" t="s">
        <v>272</v>
      </c>
      <c r="J101" s="1125"/>
      <c r="K101" s="1125" t="s">
        <v>242</v>
      </c>
      <c r="L101" s="1125"/>
      <c r="M101" s="1125" t="s">
        <v>277</v>
      </c>
      <c r="N101" s="909"/>
      <c r="S101" s="69"/>
      <c r="T101" s="69"/>
      <c r="U101" s="69"/>
      <c r="V101" s="69"/>
    </row>
    <row r="102" spans="1:22">
      <c r="C102" s="1124"/>
      <c r="D102" s="1126"/>
      <c r="E102" s="227" t="s">
        <v>251</v>
      </c>
      <c r="F102" s="227" t="s">
        <v>260</v>
      </c>
      <c r="G102" s="227" t="s">
        <v>273</v>
      </c>
      <c r="H102" s="227" t="s">
        <v>255</v>
      </c>
      <c r="I102" s="227" t="s">
        <v>268</v>
      </c>
      <c r="J102" s="227" t="s">
        <v>248</v>
      </c>
      <c r="K102" s="227" t="s">
        <v>268</v>
      </c>
      <c r="L102" s="227" t="s">
        <v>248</v>
      </c>
      <c r="M102" s="99" t="s">
        <v>268</v>
      </c>
      <c r="N102" s="228" t="s">
        <v>248</v>
      </c>
      <c r="S102" s="69"/>
      <c r="T102" s="69"/>
      <c r="U102" s="69"/>
      <c r="V102" s="69"/>
    </row>
    <row r="103" spans="1:22">
      <c r="C103" s="233" t="s">
        <v>83</v>
      </c>
      <c r="D103" s="229">
        <v>5</v>
      </c>
      <c r="E103" s="229"/>
      <c r="F103" s="229"/>
      <c r="G103" s="229"/>
      <c r="H103" s="229">
        <v>6</v>
      </c>
      <c r="I103" s="229"/>
      <c r="J103" s="229"/>
      <c r="K103" s="229">
        <v>3</v>
      </c>
      <c r="L103" s="229">
        <v>3</v>
      </c>
      <c r="M103" s="262"/>
      <c r="N103" s="230"/>
      <c r="S103" s="69"/>
      <c r="T103" s="69"/>
      <c r="U103" s="69"/>
      <c r="V103" s="69"/>
    </row>
    <row r="104" spans="1:22">
      <c r="C104" s="234" t="s">
        <v>77</v>
      </c>
      <c r="D104" s="231">
        <v>5</v>
      </c>
      <c r="E104" s="231"/>
      <c r="F104" s="231"/>
      <c r="G104" s="231"/>
      <c r="H104" s="231">
        <v>6</v>
      </c>
      <c r="I104" s="231"/>
      <c r="J104" s="231"/>
      <c r="K104" s="231"/>
      <c r="L104" s="231"/>
      <c r="M104" s="263">
        <v>3</v>
      </c>
      <c r="N104" s="232">
        <v>3</v>
      </c>
      <c r="S104" s="69"/>
      <c r="T104" s="69"/>
      <c r="U104" s="69"/>
      <c r="V104" s="69"/>
    </row>
  </sheetData>
  <mergeCells count="214">
    <mergeCell ref="C94:C95"/>
    <mergeCell ref="D94:D95"/>
    <mergeCell ref="E94:H94"/>
    <mergeCell ref="I94:J94"/>
    <mergeCell ref="K94:L94"/>
    <mergeCell ref="M94:N94"/>
    <mergeCell ref="C96:C97"/>
    <mergeCell ref="A99:Q99"/>
    <mergeCell ref="C101:C102"/>
    <mergeCell ref="D101:D102"/>
    <mergeCell ref="E101:H101"/>
    <mergeCell ref="I101:J101"/>
    <mergeCell ref="K101:L101"/>
    <mergeCell ref="M101:N101"/>
    <mergeCell ref="P82:Q82"/>
    <mergeCell ref="A83:C83"/>
    <mergeCell ref="P83:Q83"/>
    <mergeCell ref="C86:E86"/>
    <mergeCell ref="C87:E87"/>
    <mergeCell ref="C88:E88"/>
    <mergeCell ref="A89:P89"/>
    <mergeCell ref="A90:C90"/>
    <mergeCell ref="A92:Q92"/>
    <mergeCell ref="O75:O76"/>
    <mergeCell ref="P75:Q76"/>
    <mergeCell ref="A77:A80"/>
    <mergeCell ref="P77:Q77"/>
    <mergeCell ref="P78:Q78"/>
    <mergeCell ref="P79:Q79"/>
    <mergeCell ref="P80:Q80"/>
    <mergeCell ref="A81:C81"/>
    <mergeCell ref="P81:Q81"/>
    <mergeCell ref="A74:I74"/>
    <mergeCell ref="A75:A76"/>
    <mergeCell ref="B75:B76"/>
    <mergeCell ref="C75:C76"/>
    <mergeCell ref="D75:D76"/>
    <mergeCell ref="E75:H75"/>
    <mergeCell ref="I75:J75"/>
    <mergeCell ref="K75:L75"/>
    <mergeCell ref="M75:N75"/>
    <mergeCell ref="C69:I69"/>
    <mergeCell ref="S69:T69"/>
    <mergeCell ref="U69:V69"/>
    <mergeCell ref="A71:I71"/>
    <mergeCell ref="A72:I72"/>
    <mergeCell ref="S72:T72"/>
    <mergeCell ref="U72:V72"/>
    <mergeCell ref="A73:I73"/>
    <mergeCell ref="J73:K73"/>
    <mergeCell ref="L73:M73"/>
    <mergeCell ref="N73:O73"/>
    <mergeCell ref="O57:O58"/>
    <mergeCell ref="C59:D59"/>
    <mergeCell ref="A60:D60"/>
    <mergeCell ref="S60:T60"/>
    <mergeCell ref="U60:V60"/>
    <mergeCell ref="A61:D61"/>
    <mergeCell ref="S61:T61"/>
    <mergeCell ref="U61:V61"/>
    <mergeCell ref="A63:B69"/>
    <mergeCell ref="C63:D64"/>
    <mergeCell ref="E63:F64"/>
    <mergeCell ref="G63:I64"/>
    <mergeCell ref="J63:K63"/>
    <mergeCell ref="L63:M63"/>
    <mergeCell ref="N63:O63"/>
    <mergeCell ref="P63:P64"/>
    <mergeCell ref="Q63:Q64"/>
    <mergeCell ref="C65:D65"/>
    <mergeCell ref="E65:F67"/>
    <mergeCell ref="G65:I67"/>
    <mergeCell ref="Q65:Q68"/>
    <mergeCell ref="C66:D66"/>
    <mergeCell ref="C67:D67"/>
    <mergeCell ref="C68:I6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B46:B50"/>
    <mergeCell ref="C46:D46"/>
    <mergeCell ref="C47:D47"/>
    <mergeCell ref="C48:D48"/>
    <mergeCell ref="C49:D49"/>
    <mergeCell ref="C50:D50"/>
    <mergeCell ref="B51:B58"/>
    <mergeCell ref="C51:D51"/>
    <mergeCell ref="C53:D53"/>
    <mergeCell ref="C54:D54"/>
    <mergeCell ref="C55:D55"/>
    <mergeCell ref="C56:D56"/>
    <mergeCell ref="D57:D58"/>
    <mergeCell ref="I41:I42"/>
    <mergeCell ref="J41:J42"/>
    <mergeCell ref="K41:K42"/>
    <mergeCell ref="L41:L42"/>
    <mergeCell ref="M41:M42"/>
    <mergeCell ref="N41:N42"/>
    <mergeCell ref="O41:O42"/>
    <mergeCell ref="C43:D43"/>
    <mergeCell ref="D44:D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S37:T37"/>
    <mergeCell ref="U37:V37"/>
    <mergeCell ref="A38:A59"/>
    <mergeCell ref="C38:D38"/>
    <mergeCell ref="P38:P59"/>
    <mergeCell ref="Q38:Q59"/>
    <mergeCell ref="B39:B45"/>
    <mergeCell ref="C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C41:D42"/>
    <mergeCell ref="E41:E42"/>
    <mergeCell ref="F41:F42"/>
    <mergeCell ref="G41:G42"/>
    <mergeCell ref="H41:H42"/>
    <mergeCell ref="A33:A36"/>
    <mergeCell ref="B33:B36"/>
    <mergeCell ref="C33:D33"/>
    <mergeCell ref="P33:P36"/>
    <mergeCell ref="Q33:Q36"/>
    <mergeCell ref="C34:D34"/>
    <mergeCell ref="C35:D35"/>
    <mergeCell ref="C36:D36"/>
    <mergeCell ref="A37:D37"/>
    <mergeCell ref="A27:A32"/>
    <mergeCell ref="B27:B30"/>
    <mergeCell ref="C27:D27"/>
    <mergeCell ref="P27:P30"/>
    <mergeCell ref="Q27:Q30"/>
    <mergeCell ref="C28:D28"/>
    <mergeCell ref="C29:D29"/>
    <mergeCell ref="C30:D30"/>
    <mergeCell ref="B31:B32"/>
    <mergeCell ref="C31:D31"/>
    <mergeCell ref="P31:P32"/>
    <mergeCell ref="Q31:Q32"/>
    <mergeCell ref="C32:D32"/>
    <mergeCell ref="Q20:Q21"/>
    <mergeCell ref="C21:D21"/>
    <mergeCell ref="A22:D22"/>
    <mergeCell ref="S22:T22"/>
    <mergeCell ref="U22:V22"/>
    <mergeCell ref="A23:A25"/>
    <mergeCell ref="B23:B24"/>
    <mergeCell ref="C23:D23"/>
    <mergeCell ref="P23:P24"/>
    <mergeCell ref="Q23:Q25"/>
    <mergeCell ref="C24:D24"/>
    <mergeCell ref="B25:B26"/>
    <mergeCell ref="C25:D25"/>
    <mergeCell ref="P25:P26"/>
    <mergeCell ref="C26:D26"/>
    <mergeCell ref="A7:A21"/>
    <mergeCell ref="B7:B10"/>
    <mergeCell ref="C7:D7"/>
    <mergeCell ref="P7:P10"/>
    <mergeCell ref="Q7:Q19"/>
    <mergeCell ref="C8:D8"/>
    <mergeCell ref="C9:D9"/>
    <mergeCell ref="C10:D10"/>
    <mergeCell ref="B11:B14"/>
    <mergeCell ref="C11:D11"/>
    <mergeCell ref="P11:P14"/>
    <mergeCell ref="C12:D12"/>
    <mergeCell ref="C13:D13"/>
    <mergeCell ref="C14:D14"/>
    <mergeCell ref="B15:B19"/>
    <mergeCell ref="C15:D15"/>
    <mergeCell ref="P15:P19"/>
    <mergeCell ref="C16:D16"/>
    <mergeCell ref="C17:D17"/>
    <mergeCell ref="C18:D18"/>
    <mergeCell ref="C19:D19"/>
    <mergeCell ref="B20:B21"/>
    <mergeCell ref="C20:D20"/>
    <mergeCell ref="P20:P21"/>
    <mergeCell ref="A1:Q1"/>
    <mergeCell ref="A3:Q3"/>
    <mergeCell ref="A5:A6"/>
    <mergeCell ref="B5:B6"/>
    <mergeCell ref="C5:D6"/>
    <mergeCell ref="E5:E6"/>
    <mergeCell ref="F5:I5"/>
    <mergeCell ref="J5:K5"/>
    <mergeCell ref="L5:M5"/>
    <mergeCell ref="N5:O5"/>
    <mergeCell ref="P5:P6"/>
    <mergeCell ref="Q5:Q6"/>
  </mergeCells>
  <phoneticPr fontId="36" type="noConversion"/>
  <conditionalFormatting sqref="S22:T22">
    <cfRule type="containsText" dxfId="14" priority="7" operator="containsText" text="false">
      <formula>NOT(ISERROR(SEARCH("false",S22)))</formula>
    </cfRule>
  </conditionalFormatting>
  <conditionalFormatting sqref="S37:T37">
    <cfRule type="containsText" dxfId="13" priority="3" operator="containsText" text="false">
      <formula>NOT(ISERROR(SEARCH("false",S37)))</formula>
    </cfRule>
  </conditionalFormatting>
  <conditionalFormatting sqref="S60:T61">
    <cfRule type="containsText" dxfId="12" priority="1" operator="containsText" text="false">
      <formula>NOT(ISERROR(SEARCH("false",S60)))</formula>
    </cfRule>
  </conditionalFormatting>
  <conditionalFormatting sqref="S69:T69">
    <cfRule type="containsText" dxfId="11" priority="2" operator="containsText" text="false">
      <formula>NOT(ISERROR(SEARCH("false",S69)))</formula>
    </cfRule>
  </conditionalFormatting>
  <conditionalFormatting sqref="S72:T72">
    <cfRule type="containsText" dxfId="10" priority="5" operator="containsText" text="false">
      <formula>NOT(ISERROR(SEARCH("false",S72)))</formula>
    </cfRule>
  </conditionalFormatting>
  <dataValidations count="1">
    <dataValidation type="whole" operator="equal" allowBlank="1" showInputMessage="1" showErrorMessage="1" errorTitle="창의적 체험활동 시수 편성 오류" error="이수시간 합계가 편성 단위와 맞지 않습니다." sqref="J69:O69" xr:uid="{00000000-0002-0000-0100-000000000000}">
      <formula1>J68/17</formula1>
    </dataValidation>
  </dataValidations>
  <printOptions horizontalCentered="1"/>
  <pageMargins left="0.31486111879348755" right="0.31486111879348755" top="0.17652778327465057" bottom="0" header="0.17347222566604614" footer="0.31486111879348755"/>
  <pageSetup paperSize="9" scale="49" orientation="portrait" copies="9999" r:id="rId1"/>
  <colBreaks count="1" manualBreakCount="1">
    <brk id="17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R96"/>
  <sheetViews>
    <sheetView view="pageBreakPreview" zoomScale="130" zoomScaleNormal="130" zoomScaleSheetLayoutView="130" workbookViewId="0">
      <selection activeCell="K33" sqref="K33"/>
    </sheetView>
  </sheetViews>
  <sheetFormatPr defaultColWidth="8.85546875" defaultRowHeight="15" customHeight="1"/>
  <cols>
    <col min="1" max="1" width="17.5703125" style="365" customWidth="1"/>
    <col min="2" max="2" width="6.42578125" style="365" customWidth="1"/>
    <col min="3" max="3" width="21.5703125" style="365" customWidth="1"/>
    <col min="4" max="4" width="21.7109375" style="365" customWidth="1"/>
    <col min="5" max="8" width="7.5703125" style="365" hidden="1" customWidth="1"/>
    <col min="9" max="16" width="7.5703125" style="365" customWidth="1"/>
    <col min="17" max="18" width="8.140625" style="365" customWidth="1"/>
    <col min="19" max="16384" width="8.85546875" style="364"/>
  </cols>
  <sheetData>
    <row r="1" spans="1:18" ht="39.75" customHeight="1">
      <c r="A1" s="1130" t="s">
        <v>18</v>
      </c>
      <c r="B1" s="1131"/>
      <c r="C1" s="1131"/>
      <c r="D1" s="1131"/>
      <c r="E1" s="1131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</row>
    <row r="2" spans="1:18" ht="24" customHeight="1">
      <c r="A2" s="1132" t="s">
        <v>279</v>
      </c>
      <c r="B2" s="1133"/>
    </row>
    <row r="3" spans="1:18" ht="15.75" customHeight="1">
      <c r="A3" s="1134" t="s">
        <v>81</v>
      </c>
      <c r="B3" s="1136" t="s">
        <v>54</v>
      </c>
      <c r="C3" s="1138" t="s">
        <v>322</v>
      </c>
      <c r="D3" s="1140" t="s">
        <v>79</v>
      </c>
      <c r="E3" s="1142" t="s">
        <v>272</v>
      </c>
      <c r="F3" s="1143"/>
      <c r="G3" s="1143"/>
      <c r="H3" s="1144"/>
      <c r="I3" s="1142" t="s">
        <v>242</v>
      </c>
      <c r="J3" s="1143"/>
      <c r="K3" s="1143"/>
      <c r="L3" s="1144"/>
      <c r="M3" s="1142" t="s">
        <v>277</v>
      </c>
      <c r="N3" s="1143"/>
      <c r="O3" s="1143"/>
      <c r="P3" s="1144"/>
      <c r="Q3" s="1145" t="s">
        <v>75</v>
      </c>
      <c r="R3" s="1148" t="s">
        <v>313</v>
      </c>
    </row>
    <row r="4" spans="1:18" ht="15.75" customHeight="1">
      <c r="A4" s="1135"/>
      <c r="B4" s="1137"/>
      <c r="C4" s="1139"/>
      <c r="D4" s="1141"/>
      <c r="E4" s="1151" t="s">
        <v>268</v>
      </c>
      <c r="F4" s="1152"/>
      <c r="G4" s="1153" t="s">
        <v>248</v>
      </c>
      <c r="H4" s="1154"/>
      <c r="I4" s="1151" t="s">
        <v>268</v>
      </c>
      <c r="J4" s="1152"/>
      <c r="K4" s="1153" t="s">
        <v>248</v>
      </c>
      <c r="L4" s="1154"/>
      <c r="M4" s="1151" t="s">
        <v>268</v>
      </c>
      <c r="N4" s="1152"/>
      <c r="O4" s="1153" t="s">
        <v>248</v>
      </c>
      <c r="P4" s="1154"/>
      <c r="Q4" s="1146"/>
      <c r="R4" s="1149"/>
    </row>
    <row r="5" spans="1:18" ht="15.75" customHeight="1">
      <c r="A5" s="1135"/>
      <c r="B5" s="1137"/>
      <c r="C5" s="1139"/>
      <c r="D5" s="1141"/>
      <c r="E5" s="387" t="s">
        <v>109</v>
      </c>
      <c r="F5" s="386" t="s">
        <v>64</v>
      </c>
      <c r="G5" s="385" t="s">
        <v>109</v>
      </c>
      <c r="H5" s="384" t="s">
        <v>64</v>
      </c>
      <c r="I5" s="765" t="s">
        <v>128</v>
      </c>
      <c r="J5" s="386" t="s">
        <v>64</v>
      </c>
      <c r="K5" s="766" t="s">
        <v>128</v>
      </c>
      <c r="L5" s="384" t="s">
        <v>64</v>
      </c>
      <c r="M5" s="765" t="s">
        <v>128</v>
      </c>
      <c r="N5" s="386" t="s">
        <v>64</v>
      </c>
      <c r="O5" s="766" t="s">
        <v>128</v>
      </c>
      <c r="P5" s="384" t="s">
        <v>64</v>
      </c>
      <c r="Q5" s="1147"/>
      <c r="R5" s="1150"/>
    </row>
    <row r="6" spans="1:18" ht="15.75" customHeight="1">
      <c r="A6" s="1155" t="s">
        <v>289</v>
      </c>
      <c r="B6" s="1157">
        <v>5</v>
      </c>
      <c r="C6" s="383" t="s">
        <v>138</v>
      </c>
      <c r="D6" s="382" t="s">
        <v>161</v>
      </c>
      <c r="E6" s="380"/>
      <c r="F6" s="378"/>
      <c r="G6" s="379"/>
      <c r="H6" s="381"/>
      <c r="I6" s="380">
        <v>2</v>
      </c>
      <c r="J6" s="378">
        <f>I6*16</f>
        <v>32</v>
      </c>
      <c r="K6" s="379"/>
      <c r="L6" s="381"/>
      <c r="M6" s="380"/>
      <c r="N6" s="378"/>
      <c r="O6" s="379"/>
      <c r="P6" s="381"/>
      <c r="Q6" s="632">
        <f t="shared" ref="Q6:Q52" si="0">SUM(E6,G6,I6,K6,M6,O6)</f>
        <v>2</v>
      </c>
      <c r="R6" s="633">
        <f t="shared" ref="R6:R52" si="1">SUM(F6,H6,J6,L6,N6,P6)</f>
        <v>32</v>
      </c>
    </row>
    <row r="7" spans="1:18" ht="15.75" customHeight="1">
      <c r="A7" s="1135"/>
      <c r="B7" s="1158"/>
      <c r="C7" s="377" t="s">
        <v>139</v>
      </c>
      <c r="D7" s="376" t="s">
        <v>187</v>
      </c>
      <c r="E7" s="371"/>
      <c r="F7" s="374"/>
      <c r="G7" s="373"/>
      <c r="H7" s="375"/>
      <c r="I7" s="371"/>
      <c r="J7" s="374"/>
      <c r="K7" s="373">
        <v>3</v>
      </c>
      <c r="L7" s="375">
        <f>K7*16</f>
        <v>48</v>
      </c>
      <c r="M7" s="371"/>
      <c r="N7" s="374"/>
      <c r="O7" s="373"/>
      <c r="P7" s="372"/>
      <c r="Q7" s="634">
        <f t="shared" si="0"/>
        <v>3</v>
      </c>
      <c r="R7" s="635">
        <f t="shared" si="1"/>
        <v>48</v>
      </c>
    </row>
    <row r="8" spans="1:18" ht="15.75" customHeight="1">
      <c r="A8" s="1156"/>
      <c r="B8" s="1159"/>
      <c r="C8" s="1160" t="s">
        <v>76</v>
      </c>
      <c r="D8" s="1161"/>
      <c r="E8" s="369">
        <f>SUM(E6:E7)</f>
        <v>0</v>
      </c>
      <c r="F8" s="368"/>
      <c r="G8" s="367"/>
      <c r="H8" s="366">
        <f t="shared" ref="H8:M8" si="2">SUM(H6:H7)</f>
        <v>0</v>
      </c>
      <c r="I8" s="369">
        <f t="shared" si="2"/>
        <v>2</v>
      </c>
      <c r="J8" s="368">
        <f t="shared" si="2"/>
        <v>32</v>
      </c>
      <c r="K8" s="367">
        <f t="shared" si="2"/>
        <v>3</v>
      </c>
      <c r="L8" s="366">
        <f t="shared" si="2"/>
        <v>48</v>
      </c>
      <c r="M8" s="369">
        <f t="shared" si="2"/>
        <v>0</v>
      </c>
      <c r="N8" s="368"/>
      <c r="O8" s="367"/>
      <c r="P8" s="368">
        <f>SUM(P6:P7)</f>
        <v>0</v>
      </c>
      <c r="Q8" s="636">
        <f t="shared" si="0"/>
        <v>5</v>
      </c>
      <c r="R8" s="637">
        <f t="shared" si="1"/>
        <v>80</v>
      </c>
    </row>
    <row r="9" spans="1:18" ht="15.75" customHeight="1">
      <c r="A9" s="1155" t="s">
        <v>293</v>
      </c>
      <c r="B9" s="1157">
        <v>4</v>
      </c>
      <c r="C9" s="383" t="s">
        <v>47</v>
      </c>
      <c r="D9" s="767" t="s">
        <v>334</v>
      </c>
      <c r="E9" s="380"/>
      <c r="F9" s="378"/>
      <c r="G9" s="379"/>
      <c r="H9" s="381"/>
      <c r="I9" s="380">
        <v>2</v>
      </c>
      <c r="J9" s="378">
        <f>I9*16</f>
        <v>32</v>
      </c>
      <c r="K9" s="379"/>
      <c r="L9" s="381"/>
      <c r="M9" s="380"/>
      <c r="N9" s="378"/>
      <c r="O9" s="379"/>
      <c r="P9" s="381"/>
      <c r="Q9" s="632">
        <f t="shared" ref="Q9:Q11" si="3">SUM(E9,G9,I9,K9,M9,O9)</f>
        <v>2</v>
      </c>
      <c r="R9" s="633">
        <f t="shared" ref="R9:R11" si="4">SUM(F9,H9,J9,L9,N9,P9)</f>
        <v>32</v>
      </c>
    </row>
    <row r="10" spans="1:18" ht="15.75" customHeight="1">
      <c r="A10" s="1135"/>
      <c r="B10" s="1158"/>
      <c r="C10" s="377" t="s">
        <v>165</v>
      </c>
      <c r="D10" s="768" t="s">
        <v>335</v>
      </c>
      <c r="E10" s="371"/>
      <c r="F10" s="374"/>
      <c r="G10" s="373"/>
      <c r="H10" s="375"/>
      <c r="I10" s="371"/>
      <c r="J10" s="374"/>
      <c r="K10" s="373">
        <v>2</v>
      </c>
      <c r="L10" s="375">
        <f>K10*16</f>
        <v>32</v>
      </c>
      <c r="M10" s="371"/>
      <c r="N10" s="374"/>
      <c r="O10" s="373"/>
      <c r="P10" s="372"/>
      <c r="Q10" s="634">
        <f t="shared" si="3"/>
        <v>2</v>
      </c>
      <c r="R10" s="635">
        <f t="shared" si="4"/>
        <v>32</v>
      </c>
    </row>
    <row r="11" spans="1:18" ht="15.75" customHeight="1">
      <c r="A11" s="1156"/>
      <c r="B11" s="1159"/>
      <c r="C11" s="1160" t="s">
        <v>76</v>
      </c>
      <c r="D11" s="1161"/>
      <c r="E11" s="369">
        <f>SUM(E9:E10)</f>
        <v>0</v>
      </c>
      <c r="F11" s="368"/>
      <c r="G11" s="367"/>
      <c r="H11" s="366">
        <f t="shared" ref="H11:M11" si="5">SUM(H9:H10)</f>
        <v>0</v>
      </c>
      <c r="I11" s="369">
        <f t="shared" si="5"/>
        <v>2</v>
      </c>
      <c r="J11" s="368">
        <f t="shared" si="5"/>
        <v>32</v>
      </c>
      <c r="K11" s="367">
        <f t="shared" si="5"/>
        <v>2</v>
      </c>
      <c r="L11" s="366">
        <f t="shared" si="5"/>
        <v>32</v>
      </c>
      <c r="M11" s="369">
        <f t="shared" si="5"/>
        <v>0</v>
      </c>
      <c r="N11" s="368"/>
      <c r="O11" s="367"/>
      <c r="P11" s="368">
        <f>SUM(P9:P10)</f>
        <v>0</v>
      </c>
      <c r="Q11" s="636">
        <f t="shared" si="3"/>
        <v>4</v>
      </c>
      <c r="R11" s="637">
        <f t="shared" si="4"/>
        <v>64</v>
      </c>
    </row>
    <row r="12" spans="1:18" ht="15.75" customHeight="1">
      <c r="A12" s="1155" t="s">
        <v>184</v>
      </c>
      <c r="B12" s="1157">
        <v>4</v>
      </c>
      <c r="C12" s="383" t="s">
        <v>284</v>
      </c>
      <c r="D12" s="382" t="s">
        <v>213</v>
      </c>
      <c r="E12" s="380"/>
      <c r="F12" s="378"/>
      <c r="G12" s="379"/>
      <c r="H12" s="381"/>
      <c r="I12" s="380">
        <v>2</v>
      </c>
      <c r="J12" s="378">
        <f>I12*16</f>
        <v>32</v>
      </c>
      <c r="K12" s="379"/>
      <c r="L12" s="381"/>
      <c r="M12" s="380"/>
      <c r="N12" s="378"/>
      <c r="O12" s="379"/>
      <c r="P12" s="381"/>
      <c r="Q12" s="632">
        <f t="shared" ref="Q12:Q23" si="6">SUM(E12,G12,I12,K12,M12,O12)</f>
        <v>2</v>
      </c>
      <c r="R12" s="633">
        <f t="shared" ref="R12:R23" si="7">SUM(F12,H12,J12,L12,N12,P12)</f>
        <v>32</v>
      </c>
    </row>
    <row r="13" spans="1:18" ht="15.75" customHeight="1">
      <c r="A13" s="1135"/>
      <c r="B13" s="1158"/>
      <c r="C13" s="377" t="s">
        <v>333</v>
      </c>
      <c r="D13" s="376" t="s">
        <v>233</v>
      </c>
      <c r="E13" s="371"/>
      <c r="F13" s="374"/>
      <c r="G13" s="373"/>
      <c r="H13" s="375"/>
      <c r="I13" s="371"/>
      <c r="J13" s="374"/>
      <c r="K13" s="373">
        <v>2</v>
      </c>
      <c r="L13" s="375">
        <f>K13*16</f>
        <v>32</v>
      </c>
      <c r="M13" s="371"/>
      <c r="N13" s="374"/>
      <c r="O13" s="373"/>
      <c r="P13" s="372"/>
      <c r="Q13" s="634">
        <f t="shared" si="6"/>
        <v>2</v>
      </c>
      <c r="R13" s="635">
        <f t="shared" si="7"/>
        <v>32</v>
      </c>
    </row>
    <row r="14" spans="1:18" ht="15.75" customHeight="1">
      <c r="A14" s="1156"/>
      <c r="B14" s="1159"/>
      <c r="C14" s="1160" t="s">
        <v>76</v>
      </c>
      <c r="D14" s="1161"/>
      <c r="E14" s="369">
        <f>SUM(E12:E13)</f>
        <v>0</v>
      </c>
      <c r="F14" s="368"/>
      <c r="G14" s="367"/>
      <c r="H14" s="366">
        <f t="shared" ref="H14:M14" si="8">SUM(H12:H13)</f>
        <v>0</v>
      </c>
      <c r="I14" s="369">
        <f t="shared" si="8"/>
        <v>2</v>
      </c>
      <c r="J14" s="368">
        <f t="shared" si="8"/>
        <v>32</v>
      </c>
      <c r="K14" s="367">
        <f t="shared" si="8"/>
        <v>2</v>
      </c>
      <c r="L14" s="366">
        <f t="shared" si="8"/>
        <v>32</v>
      </c>
      <c r="M14" s="369">
        <f t="shared" si="8"/>
        <v>0</v>
      </c>
      <c r="N14" s="368"/>
      <c r="O14" s="367"/>
      <c r="P14" s="368">
        <f>SUM(P12:P13)</f>
        <v>0</v>
      </c>
      <c r="Q14" s="636">
        <f t="shared" si="6"/>
        <v>4</v>
      </c>
      <c r="R14" s="637">
        <f t="shared" si="7"/>
        <v>64</v>
      </c>
    </row>
    <row r="15" spans="1:18" ht="15.75" customHeight="1">
      <c r="A15" s="1162" t="s">
        <v>316</v>
      </c>
      <c r="B15" s="1157">
        <v>6</v>
      </c>
      <c r="C15" s="383" t="s">
        <v>7</v>
      </c>
      <c r="D15" s="382" t="s">
        <v>48</v>
      </c>
      <c r="E15" s="380"/>
      <c r="F15" s="378"/>
      <c r="G15" s="379"/>
      <c r="H15" s="381"/>
      <c r="I15" s="380">
        <v>3</v>
      </c>
      <c r="J15" s="378">
        <f>I15*16</f>
        <v>48</v>
      </c>
      <c r="K15" s="379"/>
      <c r="L15" s="381"/>
      <c r="M15" s="380"/>
      <c r="N15" s="378"/>
      <c r="O15" s="379"/>
      <c r="P15" s="381"/>
      <c r="Q15" s="632">
        <f t="shared" si="6"/>
        <v>3</v>
      </c>
      <c r="R15" s="633">
        <f t="shared" si="7"/>
        <v>48</v>
      </c>
    </row>
    <row r="16" spans="1:18" ht="15.75" customHeight="1">
      <c r="A16" s="1135"/>
      <c r="B16" s="1158"/>
      <c r="C16" s="377" t="s">
        <v>29</v>
      </c>
      <c r="D16" s="376" t="s">
        <v>220</v>
      </c>
      <c r="E16" s="371"/>
      <c r="F16" s="374"/>
      <c r="G16" s="373"/>
      <c r="H16" s="375"/>
      <c r="I16" s="371"/>
      <c r="J16" s="374"/>
      <c r="K16" s="373">
        <v>3</v>
      </c>
      <c r="L16" s="375">
        <f>K16*16</f>
        <v>48</v>
      </c>
      <c r="M16" s="371"/>
      <c r="N16" s="374"/>
      <c r="O16" s="373"/>
      <c r="P16" s="372"/>
      <c r="Q16" s="634">
        <f t="shared" si="6"/>
        <v>3</v>
      </c>
      <c r="R16" s="635">
        <f t="shared" si="7"/>
        <v>48</v>
      </c>
    </row>
    <row r="17" spans="1:18" ht="15.75" customHeight="1">
      <c r="A17" s="1156"/>
      <c r="B17" s="1159"/>
      <c r="C17" s="1160" t="s">
        <v>76</v>
      </c>
      <c r="D17" s="1161"/>
      <c r="E17" s="369">
        <f>SUM(E15:E16)</f>
        <v>0</v>
      </c>
      <c r="F17" s="368"/>
      <c r="G17" s="367"/>
      <c r="H17" s="366">
        <f t="shared" ref="H17:M17" si="9">SUM(H15:H16)</f>
        <v>0</v>
      </c>
      <c r="I17" s="369">
        <f t="shared" si="9"/>
        <v>3</v>
      </c>
      <c r="J17" s="368">
        <f t="shared" si="9"/>
        <v>48</v>
      </c>
      <c r="K17" s="367">
        <f t="shared" si="9"/>
        <v>3</v>
      </c>
      <c r="L17" s="366">
        <f t="shared" si="9"/>
        <v>48</v>
      </c>
      <c r="M17" s="369">
        <f t="shared" si="9"/>
        <v>0</v>
      </c>
      <c r="N17" s="368"/>
      <c r="O17" s="367"/>
      <c r="P17" s="368">
        <f>SUM(P15:P16)</f>
        <v>0</v>
      </c>
      <c r="Q17" s="636">
        <f t="shared" si="6"/>
        <v>6</v>
      </c>
      <c r="R17" s="637">
        <f t="shared" si="7"/>
        <v>96</v>
      </c>
    </row>
    <row r="18" spans="1:18" ht="15.75" customHeight="1">
      <c r="A18" s="1155" t="s">
        <v>89</v>
      </c>
      <c r="B18" s="1157">
        <v>4</v>
      </c>
      <c r="C18" s="769" t="s">
        <v>50</v>
      </c>
      <c r="D18" s="770" t="s">
        <v>340</v>
      </c>
      <c r="E18" s="380"/>
      <c r="F18" s="378"/>
      <c r="G18" s="379"/>
      <c r="H18" s="381"/>
      <c r="I18" s="380">
        <v>2</v>
      </c>
      <c r="J18" s="378">
        <f>I18*16</f>
        <v>32</v>
      </c>
      <c r="K18" s="379"/>
      <c r="L18" s="381"/>
      <c r="M18" s="380"/>
      <c r="N18" s="378"/>
      <c r="O18" s="379"/>
      <c r="P18" s="381"/>
      <c r="Q18" s="632">
        <f t="shared" si="6"/>
        <v>2</v>
      </c>
      <c r="R18" s="633">
        <f t="shared" si="7"/>
        <v>32</v>
      </c>
    </row>
    <row r="19" spans="1:18" ht="15.75" customHeight="1">
      <c r="A19" s="1135"/>
      <c r="B19" s="1158"/>
      <c r="C19" s="771" t="s">
        <v>112</v>
      </c>
      <c r="D19" s="772" t="s">
        <v>338</v>
      </c>
      <c r="E19" s="371"/>
      <c r="F19" s="374"/>
      <c r="G19" s="373"/>
      <c r="H19" s="375"/>
      <c r="I19" s="371"/>
      <c r="J19" s="374"/>
      <c r="K19" s="373">
        <v>2</v>
      </c>
      <c r="L19" s="375">
        <f>K19*16</f>
        <v>32</v>
      </c>
      <c r="M19" s="371"/>
      <c r="N19" s="374"/>
      <c r="O19" s="373"/>
      <c r="P19" s="372"/>
      <c r="Q19" s="634">
        <f t="shared" si="6"/>
        <v>2</v>
      </c>
      <c r="R19" s="635">
        <f t="shared" si="7"/>
        <v>32</v>
      </c>
    </row>
    <row r="20" spans="1:18" ht="15.75" customHeight="1">
      <c r="A20" s="1156"/>
      <c r="B20" s="1159"/>
      <c r="C20" s="1160" t="s">
        <v>76</v>
      </c>
      <c r="D20" s="1161"/>
      <c r="E20" s="369">
        <f>SUM(E18:E19)</f>
        <v>0</v>
      </c>
      <c r="F20" s="368"/>
      <c r="G20" s="367"/>
      <c r="H20" s="366">
        <f t="shared" ref="H20:M20" si="10">SUM(H18:H19)</f>
        <v>0</v>
      </c>
      <c r="I20" s="369">
        <f t="shared" si="10"/>
        <v>2</v>
      </c>
      <c r="J20" s="368">
        <f t="shared" si="10"/>
        <v>32</v>
      </c>
      <c r="K20" s="367">
        <f t="shared" si="10"/>
        <v>2</v>
      </c>
      <c r="L20" s="366">
        <f t="shared" si="10"/>
        <v>32</v>
      </c>
      <c r="M20" s="369">
        <f t="shared" si="10"/>
        <v>0</v>
      </c>
      <c r="N20" s="368"/>
      <c r="O20" s="367"/>
      <c r="P20" s="368">
        <f>SUM(P18:P19)</f>
        <v>0</v>
      </c>
      <c r="Q20" s="636">
        <f t="shared" si="6"/>
        <v>4</v>
      </c>
      <c r="R20" s="637">
        <f t="shared" si="7"/>
        <v>64</v>
      </c>
    </row>
    <row r="21" spans="1:18" ht="15.75" customHeight="1">
      <c r="A21" s="1155" t="s">
        <v>285</v>
      </c>
      <c r="B21" s="1157">
        <v>4</v>
      </c>
      <c r="C21" s="753" t="s">
        <v>332</v>
      </c>
      <c r="D21" s="382" t="s">
        <v>189</v>
      </c>
      <c r="E21" s="380"/>
      <c r="F21" s="378"/>
      <c r="G21" s="379"/>
      <c r="H21" s="381"/>
      <c r="I21" s="380">
        <v>2</v>
      </c>
      <c r="J21" s="378">
        <f>I21*16</f>
        <v>32</v>
      </c>
      <c r="K21" s="379"/>
      <c r="L21" s="381"/>
      <c r="M21" s="380"/>
      <c r="N21" s="378"/>
      <c r="O21" s="379"/>
      <c r="P21" s="381"/>
      <c r="Q21" s="632">
        <f t="shared" si="6"/>
        <v>2</v>
      </c>
      <c r="R21" s="633">
        <f t="shared" si="7"/>
        <v>32</v>
      </c>
    </row>
    <row r="22" spans="1:18" ht="15.75" customHeight="1">
      <c r="A22" s="1135"/>
      <c r="B22" s="1158"/>
      <c r="C22" s="754" t="s">
        <v>331</v>
      </c>
      <c r="D22" s="376" t="s">
        <v>169</v>
      </c>
      <c r="E22" s="371"/>
      <c r="F22" s="374"/>
      <c r="G22" s="373"/>
      <c r="H22" s="375"/>
      <c r="I22" s="371"/>
      <c r="J22" s="374"/>
      <c r="K22" s="373">
        <v>2</v>
      </c>
      <c r="L22" s="375">
        <f>K22*16</f>
        <v>32</v>
      </c>
      <c r="M22" s="371"/>
      <c r="N22" s="374"/>
      <c r="O22" s="373"/>
      <c r="P22" s="372"/>
      <c r="Q22" s="634">
        <f t="shared" si="6"/>
        <v>2</v>
      </c>
      <c r="R22" s="635">
        <f t="shared" si="7"/>
        <v>32</v>
      </c>
    </row>
    <row r="23" spans="1:18" ht="15.75" customHeight="1">
      <c r="A23" s="1156"/>
      <c r="B23" s="1159"/>
      <c r="C23" s="1160" t="s">
        <v>76</v>
      </c>
      <c r="D23" s="1161"/>
      <c r="E23" s="369">
        <f>SUM(E21:E22)</f>
        <v>0</v>
      </c>
      <c r="F23" s="368"/>
      <c r="G23" s="367"/>
      <c r="H23" s="366">
        <f t="shared" ref="H23:M23" si="11">SUM(H21:H22)</f>
        <v>0</v>
      </c>
      <c r="I23" s="369">
        <f t="shared" si="11"/>
        <v>2</v>
      </c>
      <c r="J23" s="368">
        <f t="shared" si="11"/>
        <v>32</v>
      </c>
      <c r="K23" s="367">
        <f t="shared" si="11"/>
        <v>2</v>
      </c>
      <c r="L23" s="366">
        <f t="shared" si="11"/>
        <v>32</v>
      </c>
      <c r="M23" s="369">
        <f t="shared" si="11"/>
        <v>0</v>
      </c>
      <c r="N23" s="368"/>
      <c r="O23" s="367"/>
      <c r="P23" s="368">
        <f>SUM(P21:P22)</f>
        <v>0</v>
      </c>
      <c r="Q23" s="636">
        <f t="shared" si="6"/>
        <v>4</v>
      </c>
      <c r="R23" s="637">
        <f t="shared" si="7"/>
        <v>64</v>
      </c>
    </row>
    <row r="24" spans="1:18" ht="15.75" customHeight="1">
      <c r="A24" s="1155" t="s">
        <v>229</v>
      </c>
      <c r="B24" s="1157">
        <v>8</v>
      </c>
      <c r="C24" s="751" t="s">
        <v>121</v>
      </c>
      <c r="D24" s="382" t="s">
        <v>208</v>
      </c>
      <c r="E24" s="380"/>
      <c r="F24" s="378"/>
      <c r="G24" s="379"/>
      <c r="H24" s="381"/>
      <c r="I24" s="380"/>
      <c r="J24" s="378"/>
      <c r="K24" s="379"/>
      <c r="L24" s="381"/>
      <c r="M24" s="380">
        <v>2</v>
      </c>
      <c r="N24" s="378">
        <f>M24*16</f>
        <v>32</v>
      </c>
      <c r="O24" s="379"/>
      <c r="P24" s="378"/>
      <c r="Q24" s="638">
        <v>2</v>
      </c>
      <c r="R24" s="639">
        <v>32</v>
      </c>
    </row>
    <row r="25" spans="1:18" ht="15.75" customHeight="1">
      <c r="A25" s="1135"/>
      <c r="B25" s="1158"/>
      <c r="C25" s="734" t="s">
        <v>305</v>
      </c>
      <c r="D25" s="376" t="s">
        <v>171</v>
      </c>
      <c r="E25" s="371"/>
      <c r="F25" s="374"/>
      <c r="G25" s="373"/>
      <c r="H25" s="375"/>
      <c r="I25" s="371"/>
      <c r="J25" s="374"/>
      <c r="K25" s="373"/>
      <c r="L25" s="375"/>
      <c r="M25" s="371">
        <v>2</v>
      </c>
      <c r="N25" s="374">
        <f>M25*16</f>
        <v>32</v>
      </c>
      <c r="O25" s="373"/>
      <c r="P25" s="372"/>
      <c r="Q25" s="634">
        <v>2</v>
      </c>
      <c r="R25" s="635">
        <v>32</v>
      </c>
    </row>
    <row r="26" spans="1:18" ht="15.75" customHeight="1">
      <c r="A26" s="1135"/>
      <c r="B26" s="1158"/>
      <c r="C26" s="734" t="s">
        <v>134</v>
      </c>
      <c r="D26" s="376" t="s">
        <v>3</v>
      </c>
      <c r="E26" s="371"/>
      <c r="F26" s="374"/>
      <c r="G26" s="373"/>
      <c r="H26" s="375"/>
      <c r="I26" s="371"/>
      <c r="J26" s="374"/>
      <c r="K26" s="373"/>
      <c r="L26" s="375"/>
      <c r="M26" s="371"/>
      <c r="N26" s="374"/>
      <c r="O26" s="373">
        <v>2</v>
      </c>
      <c r="P26" s="372">
        <f>O26*16</f>
        <v>32</v>
      </c>
      <c r="Q26" s="634">
        <v>2</v>
      </c>
      <c r="R26" s="635">
        <v>32</v>
      </c>
    </row>
    <row r="27" spans="1:18" ht="15.75" customHeight="1">
      <c r="A27" s="1135"/>
      <c r="B27" s="1158"/>
      <c r="C27" s="377" t="s">
        <v>290</v>
      </c>
      <c r="D27" s="376" t="s">
        <v>32</v>
      </c>
      <c r="E27" s="371"/>
      <c r="F27" s="374"/>
      <c r="G27" s="373"/>
      <c r="H27" s="375"/>
      <c r="I27" s="371"/>
      <c r="J27" s="374"/>
      <c r="K27" s="373"/>
      <c r="L27" s="375"/>
      <c r="M27" s="371"/>
      <c r="N27" s="374"/>
      <c r="O27" s="373">
        <v>2</v>
      </c>
      <c r="P27" s="372">
        <f>O27*16</f>
        <v>32</v>
      </c>
      <c r="Q27" s="634">
        <v>2</v>
      </c>
      <c r="R27" s="635">
        <v>32</v>
      </c>
    </row>
    <row r="28" spans="1:18" ht="15.75" customHeight="1">
      <c r="A28" s="1156"/>
      <c r="B28" s="1159"/>
      <c r="C28" s="1160" t="s">
        <v>76</v>
      </c>
      <c r="D28" s="1161"/>
      <c r="E28" s="369">
        <f>SUM(E24:E27)</f>
        <v>0</v>
      </c>
      <c r="F28" s="368"/>
      <c r="G28" s="367"/>
      <c r="H28" s="366">
        <f t="shared" ref="H28:P28" si="12">SUM(H24:H27)</f>
        <v>0</v>
      </c>
      <c r="I28" s="369">
        <f t="shared" si="12"/>
        <v>0</v>
      </c>
      <c r="J28" s="368">
        <f t="shared" si="12"/>
        <v>0</v>
      </c>
      <c r="K28" s="367">
        <f t="shared" si="12"/>
        <v>0</v>
      </c>
      <c r="L28" s="366">
        <f t="shared" si="12"/>
        <v>0</v>
      </c>
      <c r="M28" s="369">
        <f t="shared" si="12"/>
        <v>4</v>
      </c>
      <c r="N28" s="368">
        <f t="shared" si="12"/>
        <v>64</v>
      </c>
      <c r="O28" s="367">
        <f t="shared" si="12"/>
        <v>4</v>
      </c>
      <c r="P28" s="368">
        <f t="shared" si="12"/>
        <v>64</v>
      </c>
      <c r="Q28" s="636">
        <f>SUM(E28,G28,I28,K28,M28,O28)</f>
        <v>8</v>
      </c>
      <c r="R28" s="637">
        <f>SUM(F28,H28,J28,L28,N28,P28)</f>
        <v>128</v>
      </c>
    </row>
    <row r="29" spans="1:18" ht="15.75" customHeight="1">
      <c r="A29" s="1155" t="s">
        <v>218</v>
      </c>
      <c r="B29" s="1157">
        <v>7</v>
      </c>
      <c r="C29" s="733" t="s">
        <v>286</v>
      </c>
      <c r="D29" s="752" t="s">
        <v>166</v>
      </c>
      <c r="E29" s="380"/>
      <c r="F29" s="378"/>
      <c r="G29" s="379"/>
      <c r="H29" s="381"/>
      <c r="I29" s="380"/>
      <c r="J29" s="378"/>
      <c r="K29" s="379"/>
      <c r="L29" s="381"/>
      <c r="M29" s="380">
        <v>3</v>
      </c>
      <c r="N29" s="378">
        <f>M29*16</f>
        <v>48</v>
      </c>
      <c r="O29" s="379"/>
      <c r="P29" s="378"/>
      <c r="Q29" s="638">
        <v>2</v>
      </c>
      <c r="R29" s="639">
        <v>32</v>
      </c>
    </row>
    <row r="30" spans="1:18" ht="15.75" customHeight="1">
      <c r="A30" s="1135"/>
      <c r="B30" s="1158"/>
      <c r="C30" s="377" t="s">
        <v>300</v>
      </c>
      <c r="D30" s="773" t="s">
        <v>352</v>
      </c>
      <c r="E30" s="371"/>
      <c r="F30" s="374"/>
      <c r="G30" s="373"/>
      <c r="H30" s="375"/>
      <c r="I30" s="371"/>
      <c r="J30" s="374"/>
      <c r="K30" s="373"/>
      <c r="L30" s="375"/>
      <c r="M30" s="371"/>
      <c r="N30" s="374"/>
      <c r="O30" s="373">
        <v>4</v>
      </c>
      <c r="P30" s="372">
        <f>O30*16</f>
        <v>64</v>
      </c>
      <c r="Q30" s="634">
        <v>2</v>
      </c>
      <c r="R30" s="635">
        <v>32</v>
      </c>
    </row>
    <row r="31" spans="1:18" ht="15.75" customHeight="1">
      <c r="A31" s="1156"/>
      <c r="B31" s="1159"/>
      <c r="C31" s="1160" t="s">
        <v>76</v>
      </c>
      <c r="D31" s="1161"/>
      <c r="E31" s="369">
        <f>SUM(E29:E30)</f>
        <v>0</v>
      </c>
      <c r="F31" s="368"/>
      <c r="G31" s="367"/>
      <c r="H31" s="366">
        <f t="shared" ref="H31:P31" si="13">SUM(H29:H30)</f>
        <v>0</v>
      </c>
      <c r="I31" s="369">
        <f t="shared" si="13"/>
        <v>0</v>
      </c>
      <c r="J31" s="368">
        <f t="shared" si="13"/>
        <v>0</v>
      </c>
      <c r="K31" s="367">
        <f t="shared" si="13"/>
        <v>0</v>
      </c>
      <c r="L31" s="366">
        <f t="shared" si="13"/>
        <v>0</v>
      </c>
      <c r="M31" s="369">
        <f t="shared" si="13"/>
        <v>3</v>
      </c>
      <c r="N31" s="368">
        <f t="shared" si="13"/>
        <v>48</v>
      </c>
      <c r="O31" s="367">
        <f t="shared" si="13"/>
        <v>4</v>
      </c>
      <c r="P31" s="368">
        <f t="shared" si="13"/>
        <v>64</v>
      </c>
      <c r="Q31" s="636">
        <f>SUM(E31,G31,I31,K31,M31,O31)</f>
        <v>7</v>
      </c>
      <c r="R31" s="637">
        <f>SUM(F31,H31,J31,L31,N31,P31)</f>
        <v>112</v>
      </c>
    </row>
    <row r="32" spans="1:18" ht="15.75" customHeight="1">
      <c r="A32" s="1155" t="s">
        <v>36</v>
      </c>
      <c r="B32" s="1157">
        <v>7</v>
      </c>
      <c r="C32" s="383" t="s">
        <v>298</v>
      </c>
      <c r="D32" s="382" t="s">
        <v>186</v>
      </c>
      <c r="E32" s="380"/>
      <c r="F32" s="378"/>
      <c r="G32" s="379"/>
      <c r="H32" s="381"/>
      <c r="I32" s="380"/>
      <c r="J32" s="378"/>
      <c r="K32" s="379"/>
      <c r="L32" s="381"/>
      <c r="M32" s="380">
        <v>3</v>
      </c>
      <c r="N32" s="378">
        <f>M32*16</f>
        <v>48</v>
      </c>
      <c r="O32" s="379"/>
      <c r="P32" s="378"/>
      <c r="Q32" s="638">
        <v>2</v>
      </c>
      <c r="R32" s="639">
        <v>32</v>
      </c>
    </row>
    <row r="33" spans="1:18" ht="15.75" customHeight="1">
      <c r="A33" s="1135"/>
      <c r="B33" s="1158"/>
      <c r="C33" s="377" t="s">
        <v>291</v>
      </c>
      <c r="D33" s="376" t="s">
        <v>38</v>
      </c>
      <c r="E33" s="371"/>
      <c r="F33" s="374"/>
      <c r="G33" s="373"/>
      <c r="H33" s="375"/>
      <c r="I33" s="371"/>
      <c r="J33" s="374"/>
      <c r="K33" s="373"/>
      <c r="L33" s="375"/>
      <c r="M33" s="371"/>
      <c r="N33" s="374"/>
      <c r="O33" s="373">
        <v>4</v>
      </c>
      <c r="P33" s="372">
        <f>O33*16</f>
        <v>64</v>
      </c>
      <c r="Q33" s="634">
        <v>2</v>
      </c>
      <c r="R33" s="635">
        <v>32</v>
      </c>
    </row>
    <row r="34" spans="1:18" ht="15.75" customHeight="1">
      <c r="A34" s="1156"/>
      <c r="B34" s="1159"/>
      <c r="C34" s="1160" t="s">
        <v>76</v>
      </c>
      <c r="D34" s="1161"/>
      <c r="E34" s="369">
        <f>SUM(E32:E33)</f>
        <v>0</v>
      </c>
      <c r="F34" s="368"/>
      <c r="G34" s="367"/>
      <c r="H34" s="366">
        <f t="shared" ref="H34:P34" si="14">SUM(H32:H33)</f>
        <v>0</v>
      </c>
      <c r="I34" s="369">
        <f t="shared" si="14"/>
        <v>0</v>
      </c>
      <c r="J34" s="368">
        <f t="shared" si="14"/>
        <v>0</v>
      </c>
      <c r="K34" s="367">
        <f t="shared" si="14"/>
        <v>0</v>
      </c>
      <c r="L34" s="366">
        <f t="shared" si="14"/>
        <v>0</v>
      </c>
      <c r="M34" s="369">
        <f t="shared" si="14"/>
        <v>3</v>
      </c>
      <c r="N34" s="368">
        <f t="shared" si="14"/>
        <v>48</v>
      </c>
      <c r="O34" s="367">
        <f t="shared" si="14"/>
        <v>4</v>
      </c>
      <c r="P34" s="368">
        <f t="shared" si="14"/>
        <v>64</v>
      </c>
      <c r="Q34" s="636">
        <f>SUM(E34,G34,I34,K34,M34,O34)</f>
        <v>7</v>
      </c>
      <c r="R34" s="637">
        <f>SUM(F34,H34,J34,L34,N34,P34)</f>
        <v>112</v>
      </c>
    </row>
    <row r="35" spans="1:18" ht="15.75" customHeight="1">
      <c r="A35" s="1155" t="s">
        <v>314</v>
      </c>
      <c r="B35" s="1157">
        <v>8</v>
      </c>
      <c r="C35" s="733" t="s">
        <v>154</v>
      </c>
      <c r="D35" s="770" t="s">
        <v>336</v>
      </c>
      <c r="E35" s="380"/>
      <c r="F35" s="378"/>
      <c r="G35" s="379"/>
      <c r="H35" s="381"/>
      <c r="I35" s="380"/>
      <c r="J35" s="378"/>
      <c r="K35" s="379"/>
      <c r="L35" s="381"/>
      <c r="M35" s="380">
        <v>2</v>
      </c>
      <c r="N35" s="378">
        <f>M35*16</f>
        <v>32</v>
      </c>
      <c r="O35" s="379"/>
      <c r="P35" s="378"/>
      <c r="Q35" s="642">
        <f t="shared" si="0"/>
        <v>2</v>
      </c>
      <c r="R35" s="643">
        <f t="shared" si="1"/>
        <v>32</v>
      </c>
    </row>
    <row r="36" spans="1:18" ht="15.75" customHeight="1">
      <c r="A36" s="1135"/>
      <c r="B36" s="1158"/>
      <c r="C36" s="734" t="s">
        <v>136</v>
      </c>
      <c r="D36" s="774" t="s">
        <v>337</v>
      </c>
      <c r="E36" s="371"/>
      <c r="F36" s="374"/>
      <c r="G36" s="373"/>
      <c r="H36" s="375"/>
      <c r="I36" s="371"/>
      <c r="J36" s="374"/>
      <c r="K36" s="373"/>
      <c r="L36" s="375"/>
      <c r="M36" s="371">
        <v>2</v>
      </c>
      <c r="N36" s="374">
        <f>M36*16</f>
        <v>32</v>
      </c>
      <c r="O36" s="373"/>
      <c r="P36" s="372"/>
      <c r="Q36" s="634">
        <f t="shared" si="0"/>
        <v>2</v>
      </c>
      <c r="R36" s="635">
        <f t="shared" si="1"/>
        <v>32</v>
      </c>
    </row>
    <row r="37" spans="1:18" ht="15.75" customHeight="1">
      <c r="A37" s="1135"/>
      <c r="B37" s="1158"/>
      <c r="C37" s="734" t="s">
        <v>296</v>
      </c>
      <c r="D37" s="774" t="s">
        <v>339</v>
      </c>
      <c r="E37" s="371"/>
      <c r="F37" s="374"/>
      <c r="G37" s="373"/>
      <c r="H37" s="375"/>
      <c r="I37" s="371"/>
      <c r="J37" s="374"/>
      <c r="K37" s="373"/>
      <c r="L37" s="375"/>
      <c r="M37" s="371"/>
      <c r="N37" s="374"/>
      <c r="O37" s="787">
        <v>4</v>
      </c>
      <c r="P37" s="788">
        <f>O37*16</f>
        <v>64</v>
      </c>
      <c r="Q37" s="634">
        <f t="shared" si="0"/>
        <v>4</v>
      </c>
      <c r="R37" s="635">
        <f t="shared" si="1"/>
        <v>64</v>
      </c>
    </row>
    <row r="38" spans="1:18" ht="15.75" customHeight="1">
      <c r="A38" s="1156"/>
      <c r="B38" s="1159"/>
      <c r="C38" s="1160" t="s">
        <v>76</v>
      </c>
      <c r="D38" s="1161"/>
      <c r="E38" s="369">
        <f>SUM(E35:E37)</f>
        <v>0</v>
      </c>
      <c r="F38" s="368"/>
      <c r="G38" s="367"/>
      <c r="H38" s="366">
        <f>SUM(H35:H37)</f>
        <v>0</v>
      </c>
      <c r="I38" s="369">
        <f>SUM(I35:I37)</f>
        <v>0</v>
      </c>
      <c r="J38" s="368"/>
      <c r="K38" s="367"/>
      <c r="L38" s="366">
        <f>SUM(L35:L37)</f>
        <v>0</v>
      </c>
      <c r="M38" s="369">
        <f>SUM(M35:M37)</f>
        <v>4</v>
      </c>
      <c r="N38" s="368">
        <f>SUM(N35:N37)</f>
        <v>64</v>
      </c>
      <c r="O38" s="789">
        <f>SUM(O35:O37)</f>
        <v>4</v>
      </c>
      <c r="P38" s="790">
        <f>SUM(P35:P37)</f>
        <v>64</v>
      </c>
      <c r="Q38" s="636">
        <f t="shared" si="0"/>
        <v>8</v>
      </c>
      <c r="R38" s="637">
        <f t="shared" si="1"/>
        <v>128</v>
      </c>
    </row>
    <row r="39" spans="1:18" ht="15.75" customHeight="1">
      <c r="A39" s="1155" t="s">
        <v>198</v>
      </c>
      <c r="B39" s="1157">
        <v>8</v>
      </c>
      <c r="C39" s="751" t="s">
        <v>145</v>
      </c>
      <c r="D39" s="382" t="s">
        <v>200</v>
      </c>
      <c r="E39" s="380"/>
      <c r="F39" s="378"/>
      <c r="G39" s="379"/>
      <c r="H39" s="381"/>
      <c r="I39" s="380"/>
      <c r="J39" s="378"/>
      <c r="K39" s="379"/>
      <c r="L39" s="381"/>
      <c r="M39" s="380">
        <v>4</v>
      </c>
      <c r="N39" s="378">
        <f>M39*16</f>
        <v>64</v>
      </c>
      <c r="O39" s="379"/>
      <c r="P39" s="378"/>
      <c r="Q39" s="642">
        <f t="shared" ref="Q39:Q41" si="15">SUM(E39,G39,I39,K39,M39,O39)</f>
        <v>4</v>
      </c>
      <c r="R39" s="643">
        <f t="shared" ref="R39:R41" si="16">SUM(F39,H39,J39,L39,N39,P39)</f>
        <v>64</v>
      </c>
    </row>
    <row r="40" spans="1:18" ht="15.75" customHeight="1">
      <c r="A40" s="1135"/>
      <c r="B40" s="1158"/>
      <c r="C40" s="377" t="s">
        <v>153</v>
      </c>
      <c r="D40" s="376" t="s">
        <v>157</v>
      </c>
      <c r="E40" s="371"/>
      <c r="F40" s="374"/>
      <c r="G40" s="373"/>
      <c r="H40" s="375"/>
      <c r="I40" s="371"/>
      <c r="J40" s="374"/>
      <c r="K40" s="373"/>
      <c r="L40" s="375"/>
      <c r="M40" s="371"/>
      <c r="N40" s="374">
        <f>M40*16</f>
        <v>0</v>
      </c>
      <c r="O40" s="373">
        <v>4</v>
      </c>
      <c r="P40" s="372">
        <f>O40*16</f>
        <v>64</v>
      </c>
      <c r="Q40" s="634">
        <f t="shared" si="15"/>
        <v>4</v>
      </c>
      <c r="R40" s="635">
        <f t="shared" si="16"/>
        <v>64</v>
      </c>
    </row>
    <row r="41" spans="1:18" ht="15.75" customHeight="1">
      <c r="A41" s="1156"/>
      <c r="B41" s="1159"/>
      <c r="C41" s="1160" t="s">
        <v>76</v>
      </c>
      <c r="D41" s="1161"/>
      <c r="E41" s="369">
        <f>SUM(E39:E40)</f>
        <v>0</v>
      </c>
      <c r="F41" s="368"/>
      <c r="G41" s="367"/>
      <c r="H41" s="366">
        <f>SUM(H39:H40)</f>
        <v>0</v>
      </c>
      <c r="I41" s="369">
        <f>SUM(I39:I40)</f>
        <v>0</v>
      </c>
      <c r="J41" s="368"/>
      <c r="K41" s="367"/>
      <c r="L41" s="366">
        <f>SUM(L39:L40)</f>
        <v>0</v>
      </c>
      <c r="M41" s="369">
        <f>SUM(M39:M40)</f>
        <v>4</v>
      </c>
      <c r="N41" s="368">
        <f>SUM(N39:N40)</f>
        <v>64</v>
      </c>
      <c r="O41" s="367">
        <f>SUM(O39:O40)</f>
        <v>4</v>
      </c>
      <c r="P41" s="368">
        <f>SUM(P39:P40)</f>
        <v>64</v>
      </c>
      <c r="Q41" s="636">
        <f t="shared" si="15"/>
        <v>8</v>
      </c>
      <c r="R41" s="637">
        <f t="shared" si="16"/>
        <v>128</v>
      </c>
    </row>
    <row r="42" spans="1:18" ht="15.75" customHeight="1">
      <c r="A42" s="1162" t="s">
        <v>22</v>
      </c>
      <c r="B42" s="1157">
        <v>13</v>
      </c>
      <c r="C42" s="383" t="s">
        <v>156</v>
      </c>
      <c r="D42" s="382" t="s">
        <v>230</v>
      </c>
      <c r="E42" s="380"/>
      <c r="F42" s="378"/>
      <c r="G42" s="379"/>
      <c r="H42" s="381"/>
      <c r="I42" s="380"/>
      <c r="J42" s="378"/>
      <c r="K42" s="379"/>
      <c r="L42" s="381"/>
      <c r="M42" s="380">
        <v>3</v>
      </c>
      <c r="N42" s="378">
        <f>M42*16</f>
        <v>48</v>
      </c>
      <c r="O42" s="379"/>
      <c r="P42" s="381"/>
      <c r="Q42" s="632">
        <f t="shared" ref="Q42:Q46" si="17">SUM(E42,G42,I42,K42,M42,O42)</f>
        <v>3</v>
      </c>
      <c r="R42" s="633">
        <f t="shared" ref="R42:R46" si="18">SUM(F42,H42,J42,L42,N42,P42)</f>
        <v>48</v>
      </c>
    </row>
    <row r="43" spans="1:18" ht="15.75" customHeight="1">
      <c r="A43" s="1135"/>
      <c r="B43" s="1158"/>
      <c r="C43" s="377" t="s">
        <v>149</v>
      </c>
      <c r="D43" s="376" t="s">
        <v>28</v>
      </c>
      <c r="E43" s="371"/>
      <c r="F43" s="374"/>
      <c r="G43" s="373"/>
      <c r="H43" s="375"/>
      <c r="I43" s="371"/>
      <c r="J43" s="374"/>
      <c r="K43" s="373"/>
      <c r="L43" s="375"/>
      <c r="M43" s="371">
        <v>3</v>
      </c>
      <c r="N43" s="374">
        <f>M43*16</f>
        <v>48</v>
      </c>
      <c r="O43" s="373"/>
      <c r="P43" s="372"/>
      <c r="Q43" s="634">
        <f t="shared" si="17"/>
        <v>3</v>
      </c>
      <c r="R43" s="635">
        <f t="shared" si="18"/>
        <v>48</v>
      </c>
    </row>
    <row r="44" spans="1:18" ht="15.75" customHeight="1">
      <c r="A44" s="1135"/>
      <c r="B44" s="1158"/>
      <c r="C44" s="377" t="s">
        <v>44</v>
      </c>
      <c r="D44" s="376" t="s">
        <v>222</v>
      </c>
      <c r="E44" s="371"/>
      <c r="F44" s="374"/>
      <c r="G44" s="373"/>
      <c r="H44" s="375"/>
      <c r="I44" s="371"/>
      <c r="J44" s="374"/>
      <c r="K44" s="373"/>
      <c r="L44" s="375"/>
      <c r="M44" s="371"/>
      <c r="N44" s="374"/>
      <c r="O44" s="373">
        <v>3</v>
      </c>
      <c r="P44" s="372">
        <f>O44*16</f>
        <v>48</v>
      </c>
      <c r="Q44" s="634">
        <f t="shared" si="17"/>
        <v>3</v>
      </c>
      <c r="R44" s="635">
        <f t="shared" si="18"/>
        <v>48</v>
      </c>
    </row>
    <row r="45" spans="1:18" ht="15.75" customHeight="1">
      <c r="A45" s="1135"/>
      <c r="B45" s="1158"/>
      <c r="C45" s="377" t="s">
        <v>226</v>
      </c>
      <c r="D45" s="376" t="s">
        <v>9</v>
      </c>
      <c r="E45" s="371"/>
      <c r="F45" s="374"/>
      <c r="G45" s="373"/>
      <c r="H45" s="375"/>
      <c r="I45" s="371"/>
      <c r="J45" s="374"/>
      <c r="K45" s="373"/>
      <c r="L45" s="375"/>
      <c r="M45" s="371"/>
      <c r="N45" s="374"/>
      <c r="O45" s="373">
        <v>4</v>
      </c>
      <c r="P45" s="372">
        <f>O45*16</f>
        <v>64</v>
      </c>
      <c r="Q45" s="634">
        <f t="shared" si="17"/>
        <v>4</v>
      </c>
      <c r="R45" s="635">
        <f t="shared" si="18"/>
        <v>64</v>
      </c>
    </row>
    <row r="46" spans="1:18" ht="15.75" customHeight="1">
      <c r="A46" s="1156"/>
      <c r="B46" s="1159"/>
      <c r="C46" s="1160" t="s">
        <v>76</v>
      </c>
      <c r="D46" s="1161"/>
      <c r="E46" s="369">
        <f>SUM(E42:E45)</f>
        <v>0</v>
      </c>
      <c r="F46" s="368"/>
      <c r="G46" s="367"/>
      <c r="H46" s="366">
        <f>SUM(H42:H45)</f>
        <v>0</v>
      </c>
      <c r="I46" s="369">
        <f>SUM(I42:I45)</f>
        <v>0</v>
      </c>
      <c r="J46" s="368"/>
      <c r="K46" s="367"/>
      <c r="L46" s="366">
        <f>SUM(L42:L45)</f>
        <v>0</v>
      </c>
      <c r="M46" s="369">
        <f>SUM(M42:M45)</f>
        <v>6</v>
      </c>
      <c r="N46" s="368">
        <f>SUM(N42:N45)</f>
        <v>96</v>
      </c>
      <c r="O46" s="367">
        <f>SUM(O42:O45)</f>
        <v>7</v>
      </c>
      <c r="P46" s="368">
        <f>SUM(P42:P45)</f>
        <v>112</v>
      </c>
      <c r="Q46" s="636">
        <f t="shared" si="17"/>
        <v>13</v>
      </c>
      <c r="R46" s="637">
        <f t="shared" si="18"/>
        <v>208</v>
      </c>
    </row>
    <row r="47" spans="1:18" ht="15.75" customHeight="1">
      <c r="A47" s="1162" t="s">
        <v>192</v>
      </c>
      <c r="B47" s="1157">
        <v>13</v>
      </c>
      <c r="C47" s="383" t="s">
        <v>20</v>
      </c>
      <c r="D47" s="382" t="s">
        <v>195</v>
      </c>
      <c r="E47" s="380"/>
      <c r="F47" s="378"/>
      <c r="G47" s="379"/>
      <c r="H47" s="381"/>
      <c r="I47" s="380"/>
      <c r="J47" s="378"/>
      <c r="K47" s="379"/>
      <c r="L47" s="381"/>
      <c r="M47" s="380">
        <v>3</v>
      </c>
      <c r="N47" s="378">
        <f>M47*16</f>
        <v>48</v>
      </c>
      <c r="O47" s="379"/>
      <c r="P47" s="378"/>
      <c r="Q47" s="642">
        <f t="shared" si="0"/>
        <v>3</v>
      </c>
      <c r="R47" s="643">
        <f t="shared" si="1"/>
        <v>48</v>
      </c>
    </row>
    <row r="48" spans="1:18" ht="15.75" customHeight="1">
      <c r="A48" s="1135"/>
      <c r="B48" s="1158"/>
      <c r="C48" s="377" t="s">
        <v>201</v>
      </c>
      <c r="D48" s="376" t="s">
        <v>217</v>
      </c>
      <c r="E48" s="371"/>
      <c r="F48" s="374"/>
      <c r="G48" s="373"/>
      <c r="H48" s="375"/>
      <c r="I48" s="371"/>
      <c r="J48" s="374"/>
      <c r="K48" s="373"/>
      <c r="L48" s="375"/>
      <c r="M48" s="371">
        <v>3</v>
      </c>
      <c r="N48" s="374">
        <f>M48*16</f>
        <v>48</v>
      </c>
      <c r="O48" s="373"/>
      <c r="P48" s="372"/>
      <c r="Q48" s="634">
        <f t="shared" si="0"/>
        <v>3</v>
      </c>
      <c r="R48" s="635">
        <f t="shared" si="1"/>
        <v>48</v>
      </c>
    </row>
    <row r="49" spans="1:18" ht="15.75" customHeight="1">
      <c r="A49" s="1135"/>
      <c r="B49" s="1158"/>
      <c r="C49" s="377" t="s">
        <v>202</v>
      </c>
      <c r="D49" s="376" t="s">
        <v>190</v>
      </c>
      <c r="E49" s="371"/>
      <c r="F49" s="374"/>
      <c r="G49" s="373"/>
      <c r="H49" s="375"/>
      <c r="I49" s="371"/>
      <c r="J49" s="374"/>
      <c r="K49" s="373"/>
      <c r="L49" s="375"/>
      <c r="M49" s="371"/>
      <c r="N49" s="374">
        <f>M49*16</f>
        <v>0</v>
      </c>
      <c r="O49" s="373">
        <v>3</v>
      </c>
      <c r="P49" s="372">
        <f>O49*16</f>
        <v>48</v>
      </c>
      <c r="Q49" s="634">
        <f t="shared" si="0"/>
        <v>3</v>
      </c>
      <c r="R49" s="635">
        <f t="shared" si="1"/>
        <v>48</v>
      </c>
    </row>
    <row r="50" spans="1:18" ht="15.75" customHeight="1">
      <c r="A50" s="1135"/>
      <c r="B50" s="1158"/>
      <c r="C50" s="377" t="s">
        <v>35</v>
      </c>
      <c r="D50" s="376" t="s">
        <v>160</v>
      </c>
      <c r="E50" s="371"/>
      <c r="F50" s="374"/>
      <c r="G50" s="373"/>
      <c r="H50" s="375"/>
      <c r="I50" s="371"/>
      <c r="J50" s="374"/>
      <c r="K50" s="373"/>
      <c r="L50" s="375"/>
      <c r="M50" s="371"/>
      <c r="N50" s="374"/>
      <c r="O50" s="373">
        <v>2</v>
      </c>
      <c r="P50" s="372">
        <f>O50*16</f>
        <v>32</v>
      </c>
      <c r="Q50" s="634">
        <f t="shared" si="0"/>
        <v>2</v>
      </c>
      <c r="R50" s="635">
        <f t="shared" si="1"/>
        <v>32</v>
      </c>
    </row>
    <row r="51" spans="1:18" ht="15.75" customHeight="1">
      <c r="A51" s="1135"/>
      <c r="B51" s="1158"/>
      <c r="C51" s="377" t="s">
        <v>207</v>
      </c>
      <c r="D51" s="376" t="s">
        <v>205</v>
      </c>
      <c r="E51" s="371"/>
      <c r="F51" s="374"/>
      <c r="G51" s="373"/>
      <c r="H51" s="375"/>
      <c r="I51" s="371"/>
      <c r="J51" s="374"/>
      <c r="K51" s="373"/>
      <c r="L51" s="375"/>
      <c r="M51" s="371"/>
      <c r="N51" s="374"/>
      <c r="O51" s="373">
        <v>2</v>
      </c>
      <c r="P51" s="372">
        <f>O51*16</f>
        <v>32</v>
      </c>
      <c r="Q51" s="634">
        <f t="shared" si="0"/>
        <v>2</v>
      </c>
      <c r="R51" s="635">
        <f t="shared" si="1"/>
        <v>32</v>
      </c>
    </row>
    <row r="52" spans="1:18" ht="15.75" customHeight="1">
      <c r="A52" s="1156"/>
      <c r="B52" s="1159"/>
      <c r="C52" s="1160" t="s">
        <v>76</v>
      </c>
      <c r="D52" s="1161"/>
      <c r="E52" s="369">
        <f>SUM(E47:E51)</f>
        <v>0</v>
      </c>
      <c r="F52" s="368"/>
      <c r="G52" s="367"/>
      <c r="H52" s="366">
        <f>SUM(H47:H51)</f>
        <v>0</v>
      </c>
      <c r="I52" s="369">
        <f>SUM(I47:I51)</f>
        <v>0</v>
      </c>
      <c r="J52" s="368"/>
      <c r="K52" s="367"/>
      <c r="L52" s="366">
        <f>SUM(L47:L51)</f>
        <v>0</v>
      </c>
      <c r="M52" s="369">
        <f>SUM(M47:M51)</f>
        <v>6</v>
      </c>
      <c r="N52" s="368">
        <f>SUM(N47:N51)</f>
        <v>96</v>
      </c>
      <c r="O52" s="367">
        <f>SUM(O47:O51)</f>
        <v>7</v>
      </c>
      <c r="P52" s="368">
        <f>SUM(P47:P51)</f>
        <v>112</v>
      </c>
      <c r="Q52" s="636">
        <f t="shared" si="0"/>
        <v>13</v>
      </c>
      <c r="R52" s="637">
        <f t="shared" si="1"/>
        <v>208</v>
      </c>
    </row>
    <row r="53" spans="1:18" ht="15.75" customHeight="1"/>
    <row r="54" spans="1:18" ht="15.75" customHeight="1"/>
    <row r="55" spans="1:18" ht="15.75" customHeight="1"/>
    <row r="56" spans="1:18" ht="15.75" customHeight="1"/>
    <row r="57" spans="1:18" ht="15.75" customHeight="1"/>
    <row r="58" spans="1:18" ht="15.75" customHeight="1"/>
    <row r="59" spans="1:18" ht="15.75" customHeight="1"/>
    <row r="60" spans="1:18" ht="15.75" customHeight="1"/>
    <row r="61" spans="1:18" ht="15.75" customHeight="1"/>
    <row r="62" spans="1:18" ht="15.75" customHeight="1"/>
    <row r="63" spans="1:18" ht="15.75" customHeight="1"/>
    <row r="64" spans="1:1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</sheetData>
  <mergeCells count="56">
    <mergeCell ref="A47:A52"/>
    <mergeCell ref="B47:B52"/>
    <mergeCell ref="C52:D52"/>
    <mergeCell ref="A39:A41"/>
    <mergeCell ref="B39:B41"/>
    <mergeCell ref="C41:D41"/>
    <mergeCell ref="A42:A46"/>
    <mergeCell ref="B42:B46"/>
    <mergeCell ref="C46:D46"/>
    <mergeCell ref="A32:A34"/>
    <mergeCell ref="B32:B34"/>
    <mergeCell ref="C34:D34"/>
    <mergeCell ref="A35:A38"/>
    <mergeCell ref="B35:B38"/>
    <mergeCell ref="C38:D38"/>
    <mergeCell ref="A24:A28"/>
    <mergeCell ref="B24:B28"/>
    <mergeCell ref="C28:D28"/>
    <mergeCell ref="A29:A31"/>
    <mergeCell ref="B29:B31"/>
    <mergeCell ref="C31:D31"/>
    <mergeCell ref="A18:A20"/>
    <mergeCell ref="B18:B20"/>
    <mergeCell ref="C20:D20"/>
    <mergeCell ref="A21:A23"/>
    <mergeCell ref="B21:B23"/>
    <mergeCell ref="C23:D23"/>
    <mergeCell ref="A12:A14"/>
    <mergeCell ref="B12:B14"/>
    <mergeCell ref="C14:D14"/>
    <mergeCell ref="A15:A17"/>
    <mergeCell ref="B15:B17"/>
    <mergeCell ref="C17:D17"/>
    <mergeCell ref="O4:P4"/>
    <mergeCell ref="A6:A8"/>
    <mergeCell ref="B6:B8"/>
    <mergeCell ref="C8:D8"/>
    <mergeCell ref="A9:A11"/>
    <mergeCell ref="B9:B11"/>
    <mergeCell ref="C11:D11"/>
    <mergeCell ref="A1:R1"/>
    <mergeCell ref="A2:B2"/>
    <mergeCell ref="A3:A5"/>
    <mergeCell ref="B3:B5"/>
    <mergeCell ref="C3:C5"/>
    <mergeCell ref="D3:D5"/>
    <mergeCell ref="E3:H3"/>
    <mergeCell ref="I3:L3"/>
    <mergeCell ref="M3:P3"/>
    <mergeCell ref="Q3:Q5"/>
    <mergeCell ref="R3:R5"/>
    <mergeCell ref="E4:F4"/>
    <mergeCell ref="G4:H4"/>
    <mergeCell ref="I4:J4"/>
    <mergeCell ref="K4:L4"/>
    <mergeCell ref="M4:N4"/>
  </mergeCells>
  <phoneticPr fontId="36" type="noConversion"/>
  <pageMargins left="0.24805556237697601" right="0.24805556237697601" top="0.39375001192092896" bottom="0.39375001192092896" header="0.19666667282581329" footer="0.19666667282581329"/>
  <pageSetup paperSize="9" scale="70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F0"/>
  </sheetPr>
  <dimension ref="A1:Z97"/>
  <sheetViews>
    <sheetView view="pageBreakPreview" zoomScale="115" zoomScaleNormal="115" zoomScaleSheetLayoutView="115" workbookViewId="0">
      <selection sqref="A1:Q1"/>
    </sheetView>
  </sheetViews>
  <sheetFormatPr defaultColWidth="9.140625" defaultRowHeight="13.5"/>
  <cols>
    <col min="1" max="1" width="11" style="433" customWidth="1"/>
    <col min="2" max="2" width="22" style="433" customWidth="1"/>
    <col min="3" max="3" width="20.42578125" style="433" customWidth="1"/>
    <col min="4" max="5" width="6.85546875" style="433" customWidth="1"/>
    <col min="6" max="6" width="5.5703125" style="433" customWidth="1"/>
    <col min="7" max="7" width="5" style="433" customWidth="1"/>
    <col min="8" max="9" width="5.5703125" style="433" customWidth="1"/>
    <col min="10" max="15" width="6.85546875" style="433" customWidth="1"/>
    <col min="16" max="16" width="5.140625" style="433" customWidth="1"/>
    <col min="17" max="17" width="8.85546875" style="433" customWidth="1"/>
    <col min="18" max="18" width="3.5703125" style="433" customWidth="1"/>
    <col min="19" max="16384" width="9.140625" style="433"/>
  </cols>
  <sheetData>
    <row r="1" spans="1:17" s="626" customFormat="1" ht="24">
      <c r="A1" s="892" t="s">
        <v>346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</row>
    <row r="2" spans="1:17" ht="19.5">
      <c r="A2" s="625"/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</row>
    <row r="3" spans="1:17" ht="17.850000000000001" customHeight="1">
      <c r="A3" s="893" t="s">
        <v>27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3"/>
      <c r="M3" s="893"/>
      <c r="N3" s="893"/>
      <c r="O3" s="893"/>
      <c r="P3" s="893"/>
      <c r="Q3" s="893"/>
    </row>
    <row r="4" spans="1:17" ht="27.75" customHeight="1">
      <c r="A4" s="624" t="s">
        <v>69</v>
      </c>
      <c r="B4" s="661" t="s">
        <v>309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</row>
    <row r="5" spans="1:17" ht="20.25" customHeight="1">
      <c r="A5" s="1163" t="s">
        <v>102</v>
      </c>
      <c r="B5" s="1165" t="s">
        <v>73</v>
      </c>
      <c r="C5" s="1167" t="s">
        <v>249</v>
      </c>
      <c r="D5" s="1168"/>
      <c r="E5" s="1171" t="s">
        <v>60</v>
      </c>
      <c r="F5" s="1173" t="s">
        <v>61</v>
      </c>
      <c r="G5" s="1173"/>
      <c r="H5" s="1173"/>
      <c r="I5" s="1173"/>
      <c r="J5" s="1174" t="s">
        <v>272</v>
      </c>
      <c r="K5" s="1175"/>
      <c r="L5" s="1176" t="s">
        <v>242</v>
      </c>
      <c r="M5" s="1177"/>
      <c r="N5" s="1174" t="s">
        <v>277</v>
      </c>
      <c r="O5" s="1175"/>
      <c r="P5" s="1178" t="s">
        <v>53</v>
      </c>
      <c r="Q5" s="1180" t="s">
        <v>55</v>
      </c>
    </row>
    <row r="6" spans="1:17" ht="20.25" customHeight="1">
      <c r="A6" s="1164"/>
      <c r="B6" s="1166"/>
      <c r="C6" s="1169"/>
      <c r="D6" s="1170"/>
      <c r="E6" s="1172"/>
      <c r="F6" s="622" t="s">
        <v>251</v>
      </c>
      <c r="G6" s="483" t="s">
        <v>260</v>
      </c>
      <c r="H6" s="483" t="s">
        <v>273</v>
      </c>
      <c r="I6" s="621" t="s">
        <v>255</v>
      </c>
      <c r="J6" s="618" t="s">
        <v>268</v>
      </c>
      <c r="K6" s="617" t="s">
        <v>248</v>
      </c>
      <c r="L6" s="620" t="s">
        <v>268</v>
      </c>
      <c r="M6" s="619" t="s">
        <v>248</v>
      </c>
      <c r="N6" s="618" t="s">
        <v>268</v>
      </c>
      <c r="O6" s="617" t="s">
        <v>248</v>
      </c>
      <c r="P6" s="1179"/>
      <c r="Q6" s="1181"/>
    </row>
    <row r="7" spans="1:17" ht="15" customHeight="1">
      <c r="A7" s="1182" t="s">
        <v>250</v>
      </c>
      <c r="B7" s="1185" t="s">
        <v>266</v>
      </c>
      <c r="C7" s="1187" t="s">
        <v>92</v>
      </c>
      <c r="D7" s="1188"/>
      <c r="E7" s="564">
        <v>4</v>
      </c>
      <c r="F7" s="550">
        <v>3</v>
      </c>
      <c r="G7" s="552"/>
      <c r="H7" s="552"/>
      <c r="I7" s="549"/>
      <c r="J7" s="548">
        <v>3</v>
      </c>
      <c r="K7" s="547"/>
      <c r="L7" s="550"/>
      <c r="M7" s="549"/>
      <c r="N7" s="548"/>
      <c r="O7" s="547"/>
      <c r="P7" s="1189">
        <f>SUM(J7:O10)</f>
        <v>12</v>
      </c>
      <c r="Q7" s="1191">
        <v>24</v>
      </c>
    </row>
    <row r="8" spans="1:17" ht="15" customHeight="1">
      <c r="A8" s="1183"/>
      <c r="B8" s="1186"/>
      <c r="C8" s="1193" t="s">
        <v>135</v>
      </c>
      <c r="D8" s="1194"/>
      <c r="E8" s="583">
        <v>4</v>
      </c>
      <c r="F8" s="533">
        <v>3</v>
      </c>
      <c r="G8" s="545"/>
      <c r="H8" s="545"/>
      <c r="I8" s="544"/>
      <c r="J8" s="563"/>
      <c r="K8" s="532">
        <v>3</v>
      </c>
      <c r="L8" s="533"/>
      <c r="M8" s="544"/>
      <c r="N8" s="563"/>
      <c r="O8" s="532"/>
      <c r="P8" s="1190"/>
      <c r="Q8" s="1192"/>
    </row>
    <row r="9" spans="1:17" ht="15" customHeight="1">
      <c r="A9" s="1183"/>
      <c r="B9" s="1186"/>
      <c r="C9" s="1193" t="s">
        <v>276</v>
      </c>
      <c r="D9" s="1195"/>
      <c r="E9" s="583">
        <v>4</v>
      </c>
      <c r="F9" s="533"/>
      <c r="G9" s="545">
        <v>3</v>
      </c>
      <c r="H9" s="545"/>
      <c r="I9" s="544"/>
      <c r="J9" s="563"/>
      <c r="K9" s="532"/>
      <c r="L9" s="533">
        <v>3</v>
      </c>
      <c r="M9" s="544"/>
      <c r="N9" s="563"/>
      <c r="O9" s="532"/>
      <c r="P9" s="1190"/>
      <c r="Q9" s="1192"/>
    </row>
    <row r="10" spans="1:17" ht="15" customHeight="1">
      <c r="A10" s="1182"/>
      <c r="B10" s="610"/>
      <c r="C10" s="1196" t="s">
        <v>85</v>
      </c>
      <c r="D10" s="1197"/>
      <c r="E10" s="582">
        <v>4</v>
      </c>
      <c r="F10" s="537"/>
      <c r="G10" s="581">
        <v>3</v>
      </c>
      <c r="H10" s="581"/>
      <c r="I10" s="536"/>
      <c r="J10" s="535"/>
      <c r="K10" s="534"/>
      <c r="L10" s="537"/>
      <c r="M10" s="536">
        <v>3</v>
      </c>
      <c r="N10" s="535"/>
      <c r="O10" s="534"/>
      <c r="P10" s="1190"/>
      <c r="Q10" s="1192"/>
    </row>
    <row r="11" spans="1:17" ht="15" customHeight="1">
      <c r="A11" s="1183"/>
      <c r="B11" s="1185" t="s">
        <v>264</v>
      </c>
      <c r="C11" s="1187" t="s">
        <v>107</v>
      </c>
      <c r="D11" s="1198"/>
      <c r="E11" s="564">
        <v>4</v>
      </c>
      <c r="F11" s="550">
        <v>4</v>
      </c>
      <c r="G11" s="552"/>
      <c r="H11" s="552"/>
      <c r="I11" s="549"/>
      <c r="J11" s="548">
        <v>4</v>
      </c>
      <c r="K11" s="547"/>
      <c r="L11" s="550"/>
      <c r="M11" s="549"/>
      <c r="N11" s="548"/>
      <c r="O11" s="547"/>
      <c r="P11" s="1189">
        <f>SUM(J11:O14)</f>
        <v>14</v>
      </c>
      <c r="Q11" s="1192"/>
    </row>
    <row r="12" spans="1:17" ht="15" customHeight="1">
      <c r="A12" s="1182"/>
      <c r="B12" s="1186"/>
      <c r="C12" s="1193" t="s">
        <v>141</v>
      </c>
      <c r="D12" s="1194"/>
      <c r="E12" s="583">
        <v>4</v>
      </c>
      <c r="F12" s="533">
        <v>4</v>
      </c>
      <c r="G12" s="545"/>
      <c r="H12" s="545"/>
      <c r="I12" s="544"/>
      <c r="J12" s="563"/>
      <c r="K12" s="532">
        <v>4</v>
      </c>
      <c r="L12" s="533"/>
      <c r="M12" s="544"/>
      <c r="N12" s="563"/>
      <c r="O12" s="532"/>
      <c r="P12" s="1190"/>
      <c r="Q12" s="1192"/>
    </row>
    <row r="13" spans="1:17" ht="15" customHeight="1">
      <c r="A13" s="1183"/>
      <c r="B13" s="1186"/>
      <c r="C13" s="1193" t="s">
        <v>265</v>
      </c>
      <c r="D13" s="1194"/>
      <c r="E13" s="583">
        <v>4</v>
      </c>
      <c r="F13" s="533"/>
      <c r="G13" s="545">
        <v>3</v>
      </c>
      <c r="H13" s="545"/>
      <c r="I13" s="544"/>
      <c r="J13" s="563"/>
      <c r="K13" s="532"/>
      <c r="L13" s="533">
        <v>3</v>
      </c>
      <c r="M13" s="544"/>
      <c r="N13" s="563"/>
      <c r="O13" s="532"/>
      <c r="P13" s="1190"/>
      <c r="Q13" s="1192"/>
    </row>
    <row r="14" spans="1:17" ht="15" customHeight="1">
      <c r="A14" s="1183"/>
      <c r="B14" s="1186"/>
      <c r="C14" s="1199" t="s">
        <v>113</v>
      </c>
      <c r="D14" s="1200"/>
      <c r="E14" s="611">
        <v>4</v>
      </c>
      <c r="F14" s="615"/>
      <c r="G14" s="616">
        <v>3</v>
      </c>
      <c r="H14" s="616"/>
      <c r="I14" s="614"/>
      <c r="J14" s="613"/>
      <c r="K14" s="612"/>
      <c r="L14" s="615"/>
      <c r="M14" s="614">
        <v>3</v>
      </c>
      <c r="N14" s="613"/>
      <c r="O14" s="612"/>
      <c r="P14" s="1190"/>
      <c r="Q14" s="1192"/>
    </row>
    <row r="15" spans="1:17" ht="15" customHeight="1">
      <c r="A15" s="1183"/>
      <c r="B15" s="1185" t="s">
        <v>254</v>
      </c>
      <c r="C15" s="1187" t="s">
        <v>119</v>
      </c>
      <c r="D15" s="1198"/>
      <c r="E15" s="564">
        <v>4</v>
      </c>
      <c r="F15" s="550">
        <v>3</v>
      </c>
      <c r="G15" s="552"/>
      <c r="H15" s="552"/>
      <c r="I15" s="549"/>
      <c r="J15" s="548">
        <v>3</v>
      </c>
      <c r="K15" s="547"/>
      <c r="L15" s="550"/>
      <c r="M15" s="549"/>
      <c r="N15" s="548"/>
      <c r="O15" s="547"/>
      <c r="P15" s="1189">
        <f>SUM(J15:O19)</f>
        <v>17</v>
      </c>
      <c r="Q15" s="1192"/>
    </row>
    <row r="16" spans="1:17" ht="15" customHeight="1">
      <c r="A16" s="1182"/>
      <c r="B16" s="1186"/>
      <c r="C16" s="1193" t="s">
        <v>116</v>
      </c>
      <c r="D16" s="1194"/>
      <c r="E16" s="583">
        <v>4</v>
      </c>
      <c r="F16" s="533">
        <v>4</v>
      </c>
      <c r="G16" s="545"/>
      <c r="H16" s="545"/>
      <c r="I16" s="544"/>
      <c r="J16" s="563"/>
      <c r="K16" s="532">
        <v>4</v>
      </c>
      <c r="L16" s="533"/>
      <c r="M16" s="544"/>
      <c r="N16" s="563"/>
      <c r="O16" s="532"/>
      <c r="P16" s="1190"/>
      <c r="Q16" s="1192"/>
    </row>
    <row r="17" spans="1:22" ht="15" customHeight="1">
      <c r="A17" s="1183"/>
      <c r="B17" s="1186"/>
      <c r="C17" s="1193" t="s">
        <v>252</v>
      </c>
      <c r="D17" s="1194"/>
      <c r="E17" s="583">
        <v>4</v>
      </c>
      <c r="F17" s="533"/>
      <c r="G17" s="545">
        <v>3</v>
      </c>
      <c r="H17" s="545"/>
      <c r="I17" s="544"/>
      <c r="J17" s="563"/>
      <c r="K17" s="532"/>
      <c r="L17" s="533">
        <v>3</v>
      </c>
      <c r="M17" s="544"/>
      <c r="N17" s="563"/>
      <c r="O17" s="532"/>
      <c r="P17" s="1190"/>
      <c r="Q17" s="1192"/>
    </row>
    <row r="18" spans="1:22" ht="15" customHeight="1">
      <c r="A18" s="1183"/>
      <c r="B18" s="1186"/>
      <c r="C18" s="1193" t="s">
        <v>120</v>
      </c>
      <c r="D18" s="1194"/>
      <c r="E18" s="583">
        <v>4</v>
      </c>
      <c r="F18" s="533"/>
      <c r="G18" s="545">
        <v>4</v>
      </c>
      <c r="H18" s="545"/>
      <c r="I18" s="544"/>
      <c r="J18" s="563"/>
      <c r="K18" s="532"/>
      <c r="L18" s="533"/>
      <c r="M18" s="544">
        <v>4</v>
      </c>
      <c r="N18" s="563"/>
      <c r="O18" s="532"/>
      <c r="P18" s="1190"/>
      <c r="Q18" s="1192"/>
    </row>
    <row r="19" spans="1:22" ht="15" customHeight="1">
      <c r="A19" s="1183"/>
      <c r="B19" s="1186"/>
      <c r="C19" s="1201" t="s">
        <v>98</v>
      </c>
      <c r="D19" s="1202"/>
      <c r="E19" s="611">
        <v>4</v>
      </c>
      <c r="F19" s="537"/>
      <c r="G19" s="581"/>
      <c r="H19" s="581">
        <v>3</v>
      </c>
      <c r="I19" s="536"/>
      <c r="J19" s="535"/>
      <c r="K19" s="534"/>
      <c r="L19" s="537"/>
      <c r="M19" s="536"/>
      <c r="N19" s="535">
        <v>3</v>
      </c>
      <c r="O19" s="534"/>
      <c r="P19" s="1190"/>
      <c r="Q19" s="1192"/>
    </row>
    <row r="20" spans="1:22" ht="15" customHeight="1">
      <c r="A20" s="1184"/>
      <c r="B20" s="1185" t="s">
        <v>258</v>
      </c>
      <c r="C20" s="1187" t="s">
        <v>84</v>
      </c>
      <c r="D20" s="1188"/>
      <c r="E20" s="564">
        <v>3</v>
      </c>
      <c r="F20" s="550">
        <v>3</v>
      </c>
      <c r="G20" s="552"/>
      <c r="H20" s="552"/>
      <c r="I20" s="549"/>
      <c r="J20" s="548">
        <v>3</v>
      </c>
      <c r="K20" s="547"/>
      <c r="L20" s="550"/>
      <c r="M20" s="549"/>
      <c r="N20" s="599"/>
      <c r="O20" s="598"/>
      <c r="P20" s="1189">
        <f>SUM(J20:O21)</f>
        <v>6</v>
      </c>
      <c r="Q20" s="1191">
        <v>6</v>
      </c>
    </row>
    <row r="21" spans="1:22" ht="15" customHeight="1">
      <c r="A21" s="610"/>
      <c r="B21" s="1203"/>
      <c r="C21" s="1196" t="s">
        <v>143</v>
      </c>
      <c r="D21" s="1197"/>
      <c r="E21" s="582">
        <v>3</v>
      </c>
      <c r="F21" s="537">
        <v>3</v>
      </c>
      <c r="G21" s="581"/>
      <c r="H21" s="581"/>
      <c r="I21" s="536"/>
      <c r="J21" s="535"/>
      <c r="K21" s="534">
        <v>3</v>
      </c>
      <c r="L21" s="537"/>
      <c r="M21" s="536"/>
      <c r="N21" s="535"/>
      <c r="O21" s="534"/>
      <c r="P21" s="1204"/>
      <c r="Q21" s="1205"/>
    </row>
    <row r="22" spans="1:22" ht="15" customHeight="1">
      <c r="A22" s="1206" t="s">
        <v>237</v>
      </c>
      <c r="B22" s="1207"/>
      <c r="C22" s="1208"/>
      <c r="D22" s="1208"/>
      <c r="E22" s="609" t="s">
        <v>267</v>
      </c>
      <c r="F22" s="602" t="s">
        <v>267</v>
      </c>
      <c r="G22" s="608" t="s">
        <v>267</v>
      </c>
      <c r="H22" s="608" t="s">
        <v>267</v>
      </c>
      <c r="I22" s="607" t="s">
        <v>267</v>
      </c>
      <c r="J22" s="604">
        <f t="shared" ref="J22:O22" si="0">SUM(J7:J21)</f>
        <v>13</v>
      </c>
      <c r="K22" s="603">
        <f t="shared" si="0"/>
        <v>14</v>
      </c>
      <c r="L22" s="606">
        <f t="shared" si="0"/>
        <v>9</v>
      </c>
      <c r="M22" s="605">
        <f t="shared" si="0"/>
        <v>10</v>
      </c>
      <c r="N22" s="604">
        <f t="shared" si="0"/>
        <v>3</v>
      </c>
      <c r="O22" s="603">
        <f t="shared" si="0"/>
        <v>0</v>
      </c>
      <c r="P22" s="609">
        <f>SUM(P7:P20)</f>
        <v>49</v>
      </c>
      <c r="Q22" s="702">
        <f>SUM(Q7:Q20)</f>
        <v>30</v>
      </c>
      <c r="S22" s="1209" t="str">
        <f>IF(SUM(P7:P20)&gt;(P54/2),"FALSE","TRUE")</f>
        <v>TRUE</v>
      </c>
      <c r="T22" s="1210"/>
      <c r="U22" s="1211" t="s">
        <v>299</v>
      </c>
      <c r="V22" s="1212"/>
    </row>
    <row r="23" spans="1:22" ht="15" customHeight="1">
      <c r="A23" s="1185" t="s">
        <v>275</v>
      </c>
      <c r="B23" s="1213" t="s">
        <v>274</v>
      </c>
      <c r="C23" s="1187" t="s">
        <v>144</v>
      </c>
      <c r="D23" s="1198"/>
      <c r="E23" s="564">
        <v>4</v>
      </c>
      <c r="F23" s="550">
        <v>3</v>
      </c>
      <c r="G23" s="552"/>
      <c r="H23" s="552"/>
      <c r="I23" s="549"/>
      <c r="J23" s="548">
        <v>3</v>
      </c>
      <c r="K23" s="547"/>
      <c r="L23" s="550"/>
      <c r="M23" s="549"/>
      <c r="N23" s="599"/>
      <c r="O23" s="598"/>
      <c r="P23" s="1215">
        <f>SUM(J23:O24)</f>
        <v>6</v>
      </c>
      <c r="Q23" s="1191">
        <v>12</v>
      </c>
      <c r="R23" s="592"/>
    </row>
    <row r="24" spans="1:22" ht="15" customHeight="1">
      <c r="A24" s="1186"/>
      <c r="B24" s="1214"/>
      <c r="C24" s="1196" t="s">
        <v>104</v>
      </c>
      <c r="D24" s="1197"/>
      <c r="E24" s="582">
        <v>4</v>
      </c>
      <c r="F24" s="537">
        <v>3</v>
      </c>
      <c r="G24" s="581"/>
      <c r="H24" s="581"/>
      <c r="I24" s="536"/>
      <c r="J24" s="535"/>
      <c r="K24" s="534">
        <v>3</v>
      </c>
      <c r="L24" s="537"/>
      <c r="M24" s="536"/>
      <c r="N24" s="601"/>
      <c r="O24" s="600"/>
      <c r="P24" s="1216"/>
      <c r="Q24" s="1192"/>
    </row>
    <row r="25" spans="1:22" ht="15" customHeight="1">
      <c r="A25" s="1185"/>
      <c r="B25" s="1213" t="s">
        <v>243</v>
      </c>
      <c r="C25" s="1187" t="s">
        <v>100</v>
      </c>
      <c r="D25" s="1198"/>
      <c r="E25" s="564">
        <v>4</v>
      </c>
      <c r="F25" s="550">
        <v>3</v>
      </c>
      <c r="G25" s="552"/>
      <c r="H25" s="552"/>
      <c r="I25" s="549"/>
      <c r="J25" s="548">
        <v>3</v>
      </c>
      <c r="K25" s="547"/>
      <c r="L25" s="550"/>
      <c r="M25" s="549"/>
      <c r="N25" s="599"/>
      <c r="O25" s="598"/>
      <c r="P25" s="1215">
        <f>SUM(J25:O26)</f>
        <v>6</v>
      </c>
      <c r="Q25" s="1191"/>
    </row>
    <row r="26" spans="1:22" ht="15" customHeight="1">
      <c r="A26" s="1186"/>
      <c r="B26" s="1214"/>
      <c r="C26" s="1196" t="s">
        <v>122</v>
      </c>
      <c r="D26" s="1217"/>
      <c r="E26" s="582">
        <v>4</v>
      </c>
      <c r="F26" s="537">
        <v>3</v>
      </c>
      <c r="G26" s="581"/>
      <c r="H26" s="581"/>
      <c r="I26" s="536"/>
      <c r="J26" s="535"/>
      <c r="K26" s="534">
        <v>3</v>
      </c>
      <c r="L26" s="537"/>
      <c r="M26" s="536"/>
      <c r="N26" s="535"/>
      <c r="O26" s="534"/>
      <c r="P26" s="1216"/>
      <c r="Q26" s="1192"/>
    </row>
    <row r="27" spans="1:22" ht="15" customHeight="1">
      <c r="A27" s="1182" t="s">
        <v>63</v>
      </c>
      <c r="B27" s="1182" t="s">
        <v>261</v>
      </c>
      <c r="C27" s="1187" t="s">
        <v>262</v>
      </c>
      <c r="D27" s="1198"/>
      <c r="E27" s="564">
        <v>3</v>
      </c>
      <c r="F27" s="550"/>
      <c r="G27" s="552">
        <v>2</v>
      </c>
      <c r="H27" s="552"/>
      <c r="I27" s="549"/>
      <c r="J27" s="548">
        <v>2</v>
      </c>
      <c r="K27" s="547"/>
      <c r="L27" s="550"/>
      <c r="M27" s="549"/>
      <c r="N27" s="548"/>
      <c r="O27" s="547"/>
      <c r="P27" s="1189">
        <f>SUM(J27:O30)</f>
        <v>8</v>
      </c>
      <c r="Q27" s="1191">
        <v>8</v>
      </c>
      <c r="R27" s="592"/>
    </row>
    <row r="28" spans="1:22" ht="15" customHeight="1">
      <c r="A28" s="1183"/>
      <c r="B28" s="1183"/>
      <c r="C28" s="1193" t="s">
        <v>238</v>
      </c>
      <c r="D28" s="1194"/>
      <c r="E28" s="583">
        <v>3</v>
      </c>
      <c r="F28" s="533"/>
      <c r="G28" s="545">
        <v>2</v>
      </c>
      <c r="H28" s="545"/>
      <c r="I28" s="544"/>
      <c r="J28" s="563"/>
      <c r="K28" s="532">
        <v>2</v>
      </c>
      <c r="L28" s="533"/>
      <c r="M28" s="544"/>
      <c r="N28" s="563"/>
      <c r="O28" s="532"/>
      <c r="P28" s="1190"/>
      <c r="Q28" s="1192"/>
      <c r="R28" s="592"/>
    </row>
    <row r="29" spans="1:22" ht="15" customHeight="1">
      <c r="A29" s="1182"/>
      <c r="B29" s="1183"/>
      <c r="C29" s="1193" t="s">
        <v>97</v>
      </c>
      <c r="D29" s="1194"/>
      <c r="E29" s="583">
        <v>3</v>
      </c>
      <c r="F29" s="533"/>
      <c r="G29" s="545"/>
      <c r="H29" s="545"/>
      <c r="I29" s="544"/>
      <c r="J29" s="563"/>
      <c r="K29" s="532"/>
      <c r="L29" s="533">
        <v>2</v>
      </c>
      <c r="M29" s="544"/>
      <c r="N29" s="563"/>
      <c r="O29" s="532"/>
      <c r="P29" s="1190"/>
      <c r="Q29" s="1191"/>
      <c r="R29" s="592"/>
    </row>
    <row r="30" spans="1:22" ht="15" customHeight="1">
      <c r="A30" s="1183"/>
      <c r="B30" s="1183"/>
      <c r="C30" s="1193" t="s">
        <v>129</v>
      </c>
      <c r="D30" s="1194"/>
      <c r="E30" s="583">
        <v>2</v>
      </c>
      <c r="F30" s="533"/>
      <c r="G30" s="545"/>
      <c r="H30" s="545"/>
      <c r="I30" s="544"/>
      <c r="J30" s="563"/>
      <c r="K30" s="532"/>
      <c r="L30" s="533"/>
      <c r="M30" s="544">
        <v>2</v>
      </c>
      <c r="N30" s="563"/>
      <c r="O30" s="532"/>
      <c r="P30" s="1190"/>
      <c r="Q30" s="1192"/>
      <c r="R30" s="592"/>
    </row>
    <row r="31" spans="1:22" ht="15" customHeight="1">
      <c r="A31" s="1183"/>
      <c r="B31" s="1182" t="s">
        <v>263</v>
      </c>
      <c r="C31" s="1187" t="s">
        <v>246</v>
      </c>
      <c r="D31" s="1198"/>
      <c r="E31" s="553">
        <v>3</v>
      </c>
      <c r="F31" s="595"/>
      <c r="G31" s="597"/>
      <c r="H31" s="597"/>
      <c r="I31" s="596"/>
      <c r="J31" s="594"/>
      <c r="K31" s="547">
        <v>3</v>
      </c>
      <c r="L31" s="595"/>
      <c r="M31" s="549"/>
      <c r="N31" s="594"/>
      <c r="O31" s="593"/>
      <c r="P31" s="1189">
        <f>SUM(J31:O32)</f>
        <v>6</v>
      </c>
      <c r="Q31" s="1191">
        <v>6</v>
      </c>
      <c r="R31" s="592"/>
    </row>
    <row r="32" spans="1:22" ht="15" customHeight="1">
      <c r="A32" s="1218"/>
      <c r="B32" s="1218"/>
      <c r="C32" s="1196" t="s">
        <v>259</v>
      </c>
      <c r="D32" s="1217"/>
      <c r="E32" s="591">
        <v>3</v>
      </c>
      <c r="F32" s="588"/>
      <c r="G32" s="590"/>
      <c r="H32" s="590"/>
      <c r="I32" s="589"/>
      <c r="J32" s="580"/>
      <c r="K32" s="534"/>
      <c r="L32" s="588"/>
      <c r="M32" s="536">
        <v>3</v>
      </c>
      <c r="N32" s="580"/>
      <c r="O32" s="579"/>
      <c r="P32" s="1204"/>
      <c r="Q32" s="1205"/>
    </row>
    <row r="33" spans="1:22" ht="15" customHeight="1">
      <c r="A33" s="1182" t="s">
        <v>78</v>
      </c>
      <c r="B33" s="1183" t="s">
        <v>23</v>
      </c>
      <c r="C33" s="1187" t="s">
        <v>253</v>
      </c>
      <c r="D33" s="1198"/>
      <c r="E33" s="587">
        <v>4</v>
      </c>
      <c r="F33" s="543"/>
      <c r="G33" s="586">
        <v>3</v>
      </c>
      <c r="H33" s="586"/>
      <c r="I33" s="542"/>
      <c r="J33" s="541"/>
      <c r="K33" s="540"/>
      <c r="L33" s="543">
        <v>3</v>
      </c>
      <c r="M33" s="542"/>
      <c r="N33" s="585"/>
      <c r="O33" s="584"/>
      <c r="P33" s="1190">
        <f>SUM(J33:O36)</f>
        <v>9</v>
      </c>
      <c r="Q33" s="1192">
        <v>8</v>
      </c>
    </row>
    <row r="34" spans="1:22" ht="15" customHeight="1">
      <c r="A34" s="1183"/>
      <c r="B34" s="1183"/>
      <c r="C34" s="1193" t="s">
        <v>288</v>
      </c>
      <c r="D34" s="1194"/>
      <c r="E34" s="583">
        <v>2</v>
      </c>
      <c r="F34" s="533"/>
      <c r="G34" s="545">
        <v>2</v>
      </c>
      <c r="H34" s="545"/>
      <c r="I34" s="544"/>
      <c r="J34" s="563">
        <v>2</v>
      </c>
      <c r="K34" s="532"/>
      <c r="L34" s="533"/>
      <c r="M34" s="544"/>
      <c r="N34" s="563"/>
      <c r="O34" s="532"/>
      <c r="P34" s="1190"/>
      <c r="Q34" s="1192"/>
    </row>
    <row r="35" spans="1:22" ht="15" customHeight="1">
      <c r="A35" s="1183"/>
      <c r="B35" s="1183"/>
      <c r="C35" s="1193" t="s">
        <v>319</v>
      </c>
      <c r="D35" s="1194"/>
      <c r="E35" s="583">
        <v>2</v>
      </c>
      <c r="F35" s="533"/>
      <c r="G35" s="545"/>
      <c r="H35" s="545">
        <v>2</v>
      </c>
      <c r="I35" s="544"/>
      <c r="J35" s="563"/>
      <c r="K35" s="532"/>
      <c r="L35" s="533"/>
      <c r="M35" s="544"/>
      <c r="N35" s="563">
        <v>2</v>
      </c>
      <c r="O35" s="532"/>
      <c r="P35" s="1190"/>
      <c r="Q35" s="1192"/>
    </row>
    <row r="36" spans="1:22" ht="15" customHeight="1">
      <c r="A36" s="1218"/>
      <c r="B36" s="1218"/>
      <c r="C36" s="1219" t="s">
        <v>292</v>
      </c>
      <c r="D36" s="1217"/>
      <c r="E36" s="582">
        <v>2</v>
      </c>
      <c r="F36" s="537"/>
      <c r="G36" s="581"/>
      <c r="H36" s="581">
        <v>2</v>
      </c>
      <c r="I36" s="536"/>
      <c r="J36" s="535"/>
      <c r="K36" s="534"/>
      <c r="L36" s="537"/>
      <c r="M36" s="536"/>
      <c r="N36" s="580"/>
      <c r="O36" s="579">
        <v>2</v>
      </c>
      <c r="P36" s="1190"/>
      <c r="Q36" s="1192"/>
    </row>
    <row r="37" spans="1:22" ht="20.100000000000001" customHeight="1">
      <c r="A37" s="1206" t="s">
        <v>37</v>
      </c>
      <c r="B37" s="1220"/>
      <c r="C37" s="1221"/>
      <c r="D37" s="1221"/>
      <c r="E37" s="578" t="s">
        <v>267</v>
      </c>
      <c r="F37" s="577" t="s">
        <v>267</v>
      </c>
      <c r="G37" s="576" t="s">
        <v>267</v>
      </c>
      <c r="H37" s="576" t="s">
        <v>267</v>
      </c>
      <c r="I37" s="575" t="s">
        <v>267</v>
      </c>
      <c r="J37" s="573">
        <f t="shared" ref="J37:O37" si="1">SUM(J22:J36)</f>
        <v>23</v>
      </c>
      <c r="K37" s="572">
        <f t="shared" si="1"/>
        <v>25</v>
      </c>
      <c r="L37" s="571">
        <f t="shared" si="1"/>
        <v>14</v>
      </c>
      <c r="M37" s="574">
        <f t="shared" si="1"/>
        <v>15</v>
      </c>
      <c r="N37" s="573">
        <f t="shared" si="1"/>
        <v>5</v>
      </c>
      <c r="O37" s="572">
        <f t="shared" si="1"/>
        <v>2</v>
      </c>
      <c r="P37" s="703">
        <f>SUM(J37:O37)</f>
        <v>84</v>
      </c>
      <c r="Q37" s="702">
        <f>SUM(Q22:Q36)</f>
        <v>64</v>
      </c>
      <c r="S37" s="1222" t="b">
        <f>P37&gt;=Q37</f>
        <v>1</v>
      </c>
      <c r="T37" s="1223"/>
      <c r="U37" s="1211" t="s">
        <v>323</v>
      </c>
      <c r="V37" s="1212"/>
    </row>
    <row r="38" spans="1:22" ht="18" customHeight="1">
      <c r="A38" s="1185" t="s">
        <v>123</v>
      </c>
      <c r="B38" s="791" t="s">
        <v>133</v>
      </c>
      <c r="C38" s="1224"/>
      <c r="D38" s="1225"/>
      <c r="E38" s="570"/>
      <c r="F38" s="568"/>
      <c r="G38" s="569"/>
      <c r="H38" s="569"/>
      <c r="I38" s="567"/>
      <c r="J38" s="566"/>
      <c r="K38" s="565"/>
      <c r="L38" s="568"/>
      <c r="M38" s="567"/>
      <c r="N38" s="566"/>
      <c r="O38" s="565"/>
      <c r="P38" s="1189">
        <f>SUM(J38:O52)</f>
        <v>90</v>
      </c>
      <c r="Q38" s="1191">
        <v>80</v>
      </c>
    </row>
    <row r="39" spans="1:22" ht="18" customHeight="1">
      <c r="A39" s="1186"/>
      <c r="B39" s="1227" t="s">
        <v>146</v>
      </c>
      <c r="C39" s="1193" t="s">
        <v>93</v>
      </c>
      <c r="D39" s="1194"/>
      <c r="E39" s="562" t="s">
        <v>244</v>
      </c>
      <c r="F39" s="561"/>
      <c r="G39" s="560"/>
      <c r="H39" s="560"/>
      <c r="I39" s="544">
        <f t="shared" ref="I39:I48" si="2">SUM(J39:O39)</f>
        <v>3</v>
      </c>
      <c r="J39" s="530">
        <v>3</v>
      </c>
      <c r="K39" s="528"/>
      <c r="L39" s="533"/>
      <c r="M39" s="544"/>
      <c r="N39" s="563"/>
      <c r="O39" s="532"/>
      <c r="P39" s="1184"/>
      <c r="Q39" s="1226"/>
    </row>
    <row r="40" spans="1:22" ht="18" customHeight="1">
      <c r="A40" s="1186"/>
      <c r="B40" s="1227"/>
      <c r="C40" s="1193" t="s">
        <v>176</v>
      </c>
      <c r="D40" s="1194"/>
      <c r="E40" s="562" t="s">
        <v>244</v>
      </c>
      <c r="F40" s="561"/>
      <c r="G40" s="560"/>
      <c r="H40" s="560"/>
      <c r="I40" s="544">
        <f t="shared" si="2"/>
        <v>2</v>
      </c>
      <c r="J40" s="530"/>
      <c r="K40" s="528">
        <v>2</v>
      </c>
      <c r="L40" s="529"/>
      <c r="M40" s="531"/>
      <c r="N40" s="530"/>
      <c r="O40" s="528"/>
      <c r="P40" s="1184"/>
      <c r="Q40" s="1226"/>
    </row>
    <row r="41" spans="1:22" ht="18" customHeight="1">
      <c r="A41" s="1186"/>
      <c r="B41" s="1228"/>
      <c r="C41" s="1196" t="s">
        <v>1</v>
      </c>
      <c r="D41" s="1197"/>
      <c r="E41" s="539" t="s">
        <v>244</v>
      </c>
      <c r="F41" s="557"/>
      <c r="G41" s="559"/>
      <c r="H41" s="559"/>
      <c r="I41" s="536">
        <f t="shared" si="2"/>
        <v>3</v>
      </c>
      <c r="J41" s="558">
        <v>3</v>
      </c>
      <c r="K41" s="554"/>
      <c r="L41" s="557"/>
      <c r="M41" s="556"/>
      <c r="N41" s="555"/>
      <c r="O41" s="554"/>
      <c r="P41" s="1184"/>
      <c r="Q41" s="1226"/>
    </row>
    <row r="42" spans="1:22" ht="18" customHeight="1">
      <c r="A42" s="1186"/>
      <c r="B42" s="1229" t="s">
        <v>94</v>
      </c>
      <c r="C42" s="1187" t="s">
        <v>179</v>
      </c>
      <c r="D42" s="1198"/>
      <c r="E42" s="553" t="s">
        <v>244</v>
      </c>
      <c r="F42" s="550"/>
      <c r="G42" s="552"/>
      <c r="H42" s="551"/>
      <c r="I42" s="549">
        <f t="shared" si="2"/>
        <v>4</v>
      </c>
      <c r="J42" s="548"/>
      <c r="K42" s="547"/>
      <c r="L42" s="550">
        <v>4</v>
      </c>
      <c r="M42" s="549"/>
      <c r="N42" s="548"/>
      <c r="O42" s="547"/>
      <c r="P42" s="1189"/>
      <c r="Q42" s="1191"/>
    </row>
    <row r="43" spans="1:22" ht="18" customHeight="1">
      <c r="A43" s="1186"/>
      <c r="B43" s="1230"/>
      <c r="C43" s="1193" t="s">
        <v>159</v>
      </c>
      <c r="D43" s="1194"/>
      <c r="E43" s="546" t="s">
        <v>244</v>
      </c>
      <c r="F43" s="533"/>
      <c r="G43" s="545"/>
      <c r="H43" s="545"/>
      <c r="I43" s="544">
        <f t="shared" si="2"/>
        <v>4</v>
      </c>
      <c r="J43" s="541"/>
      <c r="K43" s="540"/>
      <c r="L43" s="543"/>
      <c r="M43" s="542">
        <v>4</v>
      </c>
      <c r="N43" s="541"/>
      <c r="O43" s="540"/>
      <c r="P43" s="1190"/>
      <c r="Q43" s="1192"/>
    </row>
    <row r="44" spans="1:22" ht="18" customHeight="1">
      <c r="A44" s="1186"/>
      <c r="B44" s="1231"/>
      <c r="C44" s="1233" t="s">
        <v>191</v>
      </c>
      <c r="D44" s="1234"/>
      <c r="E44" s="546" t="s">
        <v>244</v>
      </c>
      <c r="F44" s="615"/>
      <c r="G44" s="616"/>
      <c r="H44" s="616"/>
      <c r="I44" s="614">
        <v>3</v>
      </c>
      <c r="J44" s="781"/>
      <c r="K44" s="782"/>
      <c r="L44" s="783"/>
      <c r="M44" s="784"/>
      <c r="N44" s="781"/>
      <c r="O44" s="782">
        <v>3</v>
      </c>
      <c r="P44" s="1189"/>
      <c r="Q44" s="1191"/>
    </row>
    <row r="45" spans="1:22" ht="18" customHeight="1">
      <c r="A45" s="1185"/>
      <c r="B45" s="1232"/>
      <c r="C45" s="1196" t="s">
        <v>317</v>
      </c>
      <c r="D45" s="1197"/>
      <c r="E45" s="539" t="s">
        <v>244</v>
      </c>
      <c r="F45" s="538"/>
      <c r="G45" s="446"/>
      <c r="H45" s="446"/>
      <c r="I45" s="536">
        <f t="shared" si="2"/>
        <v>14</v>
      </c>
      <c r="J45" s="535"/>
      <c r="K45" s="534"/>
      <c r="L45" s="537">
        <v>7</v>
      </c>
      <c r="M45" s="536">
        <v>7</v>
      </c>
      <c r="N45" s="535"/>
      <c r="O45" s="534"/>
      <c r="P45" s="1190"/>
      <c r="Q45" s="1192"/>
    </row>
    <row r="46" spans="1:22" ht="20.25" customHeight="1">
      <c r="A46" s="1186"/>
      <c r="B46" s="1235" t="s">
        <v>312</v>
      </c>
      <c r="C46" s="1238" t="s">
        <v>34</v>
      </c>
      <c r="D46" s="1239"/>
      <c r="E46" s="361" t="s">
        <v>244</v>
      </c>
      <c r="F46" s="530"/>
      <c r="G46" s="497"/>
      <c r="H46" s="497"/>
      <c r="I46" s="532">
        <f t="shared" si="2"/>
        <v>16</v>
      </c>
      <c r="J46" s="529"/>
      <c r="K46" s="531"/>
      <c r="L46" s="530"/>
      <c r="M46" s="528"/>
      <c r="N46" s="533">
        <v>8</v>
      </c>
      <c r="O46" s="532">
        <v>8</v>
      </c>
      <c r="P46" s="1190"/>
      <c r="Q46" s="1192"/>
    </row>
    <row r="47" spans="1:22" ht="20.25" customHeight="1">
      <c r="A47" s="1185"/>
      <c r="B47" s="1236"/>
      <c r="C47" s="1193" t="s">
        <v>43</v>
      </c>
      <c r="D47" s="1194"/>
      <c r="E47" s="361" t="s">
        <v>244</v>
      </c>
      <c r="F47" s="530"/>
      <c r="G47" s="497"/>
      <c r="H47" s="497"/>
      <c r="I47" s="532">
        <f t="shared" si="2"/>
        <v>16</v>
      </c>
      <c r="J47" s="529"/>
      <c r="K47" s="531"/>
      <c r="L47" s="530"/>
      <c r="M47" s="528"/>
      <c r="N47" s="529">
        <v>8</v>
      </c>
      <c r="O47" s="528">
        <v>8</v>
      </c>
      <c r="P47" s="1189"/>
      <c r="Q47" s="1191"/>
    </row>
    <row r="48" spans="1:22" ht="20.25" customHeight="1">
      <c r="A48" s="1186"/>
      <c r="B48" s="1235"/>
      <c r="C48" s="527" t="s">
        <v>152</v>
      </c>
      <c r="D48" s="1194" t="s">
        <v>271</v>
      </c>
      <c r="E48" s="1240" t="s">
        <v>244</v>
      </c>
      <c r="F48" s="1193"/>
      <c r="G48" s="1241"/>
      <c r="H48" s="1241"/>
      <c r="I48" s="1242">
        <f t="shared" si="2"/>
        <v>7</v>
      </c>
      <c r="J48" s="1193"/>
      <c r="K48" s="1194"/>
      <c r="L48" s="1193">
        <v>4</v>
      </c>
      <c r="M48" s="1194">
        <v>3</v>
      </c>
      <c r="N48" s="1193"/>
      <c r="O48" s="1194"/>
      <c r="P48" s="1190"/>
      <c r="Q48" s="1192"/>
    </row>
    <row r="49" spans="1:22" ht="20.25" customHeight="1">
      <c r="A49" s="1186"/>
      <c r="B49" s="1235"/>
      <c r="C49" s="527" t="s">
        <v>294</v>
      </c>
      <c r="D49" s="1194"/>
      <c r="E49" s="1240"/>
      <c r="F49" s="1193"/>
      <c r="G49" s="1241"/>
      <c r="H49" s="1241"/>
      <c r="I49" s="1243"/>
      <c r="J49" s="1193"/>
      <c r="K49" s="1194"/>
      <c r="L49" s="1193"/>
      <c r="M49" s="1194"/>
      <c r="N49" s="1193"/>
      <c r="O49" s="1194"/>
      <c r="P49" s="1190"/>
      <c r="Q49" s="1192"/>
    </row>
    <row r="50" spans="1:22" ht="20.25" customHeight="1">
      <c r="A50" s="1186"/>
      <c r="B50" s="1235"/>
      <c r="C50" s="527" t="s">
        <v>215</v>
      </c>
      <c r="D50" s="1194" t="s">
        <v>271</v>
      </c>
      <c r="E50" s="1240" t="s">
        <v>244</v>
      </c>
      <c r="F50" s="1193"/>
      <c r="G50" s="1241"/>
      <c r="H50" s="1241"/>
      <c r="I50" s="1194">
        <f>SUM(K50:O51)</f>
        <v>16</v>
      </c>
      <c r="J50" s="1193"/>
      <c r="K50" s="1194"/>
      <c r="L50" s="1193"/>
      <c r="M50" s="1194"/>
      <c r="N50" s="1193">
        <v>8</v>
      </c>
      <c r="O50" s="1194">
        <v>8</v>
      </c>
      <c r="P50" s="1190"/>
      <c r="Q50" s="1192"/>
    </row>
    <row r="51" spans="1:22" ht="20.25" customHeight="1">
      <c r="A51" s="1186"/>
      <c r="B51" s="1237"/>
      <c r="C51" s="526" t="s">
        <v>39</v>
      </c>
      <c r="D51" s="1197"/>
      <c r="E51" s="1244"/>
      <c r="F51" s="1196"/>
      <c r="G51" s="1245"/>
      <c r="H51" s="1245"/>
      <c r="I51" s="1197"/>
      <c r="J51" s="1196"/>
      <c r="K51" s="1197"/>
      <c r="L51" s="1196"/>
      <c r="M51" s="1197"/>
      <c r="N51" s="1196"/>
      <c r="O51" s="1197"/>
      <c r="P51" s="1190"/>
      <c r="Q51" s="1192"/>
    </row>
    <row r="52" spans="1:22" ht="20.25" customHeight="1">
      <c r="A52" s="1186"/>
      <c r="B52" s="525" t="s">
        <v>142</v>
      </c>
      <c r="C52" s="1246" t="s">
        <v>281</v>
      </c>
      <c r="D52" s="1247"/>
      <c r="E52" s="524" t="s">
        <v>244</v>
      </c>
      <c r="F52" s="521"/>
      <c r="G52" s="523"/>
      <c r="H52" s="522"/>
      <c r="I52" s="520">
        <v>2</v>
      </c>
      <c r="J52" s="519"/>
      <c r="K52" s="518">
        <v>2</v>
      </c>
      <c r="L52" s="521"/>
      <c r="M52" s="520"/>
      <c r="N52" s="519"/>
      <c r="O52" s="518"/>
      <c r="P52" s="1190"/>
      <c r="Q52" s="1192"/>
    </row>
    <row r="53" spans="1:22" ht="18" customHeight="1">
      <c r="A53" s="1248" t="s">
        <v>11</v>
      </c>
      <c r="B53" s="1249"/>
      <c r="C53" s="1250"/>
      <c r="D53" s="1250"/>
      <c r="E53" s="517" t="s">
        <v>267</v>
      </c>
      <c r="F53" s="516" t="s">
        <v>267</v>
      </c>
      <c r="G53" s="515" t="s">
        <v>267</v>
      </c>
      <c r="H53" s="515" t="s">
        <v>267</v>
      </c>
      <c r="I53" s="514" t="s">
        <v>267</v>
      </c>
      <c r="J53" s="512">
        <f t="shared" ref="J53:P53" si="3">SUM(J38:J52)</f>
        <v>6</v>
      </c>
      <c r="K53" s="511">
        <f t="shared" si="3"/>
        <v>4</v>
      </c>
      <c r="L53" s="510">
        <f t="shared" si="3"/>
        <v>15</v>
      </c>
      <c r="M53" s="513">
        <f t="shared" si="3"/>
        <v>14</v>
      </c>
      <c r="N53" s="512">
        <f t="shared" si="3"/>
        <v>24</v>
      </c>
      <c r="O53" s="511">
        <f t="shared" si="3"/>
        <v>27</v>
      </c>
      <c r="P53" s="704">
        <f t="shared" si="3"/>
        <v>90</v>
      </c>
      <c r="Q53" s="705">
        <f>Q38</f>
        <v>80</v>
      </c>
      <c r="S53" s="1222" t="b">
        <f>P53&gt;=Q53</f>
        <v>1</v>
      </c>
      <c r="T53" s="1223"/>
      <c r="U53" s="1211" t="s">
        <v>303</v>
      </c>
      <c r="V53" s="1212"/>
    </row>
    <row r="54" spans="1:22" ht="18" customHeight="1">
      <c r="A54" s="1251" t="s">
        <v>41</v>
      </c>
      <c r="B54" s="1252"/>
      <c r="C54" s="1252"/>
      <c r="D54" s="1252"/>
      <c r="E54" s="509" t="s">
        <v>267</v>
      </c>
      <c r="F54" s="508" t="s">
        <v>267</v>
      </c>
      <c r="G54" s="507" t="s">
        <v>267</v>
      </c>
      <c r="H54" s="506" t="s">
        <v>267</v>
      </c>
      <c r="I54" s="505" t="s">
        <v>267</v>
      </c>
      <c r="J54" s="503">
        <f t="shared" ref="J54:O54" si="4">J37+J53</f>
        <v>29</v>
      </c>
      <c r="K54" s="502">
        <f t="shared" si="4"/>
        <v>29</v>
      </c>
      <c r="L54" s="501">
        <f t="shared" si="4"/>
        <v>29</v>
      </c>
      <c r="M54" s="504">
        <f t="shared" si="4"/>
        <v>29</v>
      </c>
      <c r="N54" s="503">
        <f t="shared" si="4"/>
        <v>29</v>
      </c>
      <c r="O54" s="502">
        <f t="shared" si="4"/>
        <v>29</v>
      </c>
      <c r="P54" s="706">
        <f>SUM(J54:O54)</f>
        <v>174</v>
      </c>
      <c r="Q54" s="707">
        <v>174</v>
      </c>
      <c r="S54" s="1222" t="b">
        <f>P54&gt;=Q54</f>
        <v>1</v>
      </c>
      <c r="T54" s="1223"/>
      <c r="U54" s="1253" t="s">
        <v>304</v>
      </c>
      <c r="V54" s="1254"/>
    </row>
    <row r="55" spans="1:22" ht="4.5" customHeight="1">
      <c r="A55" s="499"/>
      <c r="B55" s="499"/>
      <c r="C55" s="499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499"/>
      <c r="P55" s="500"/>
      <c r="Q55" s="499"/>
    </row>
    <row r="56" spans="1:22" ht="13.5" customHeight="1">
      <c r="A56" s="1185" t="s">
        <v>321</v>
      </c>
      <c r="B56" s="1255"/>
      <c r="C56" s="1258" t="s">
        <v>256</v>
      </c>
      <c r="D56" s="1259"/>
      <c r="E56" s="1258" t="s">
        <v>67</v>
      </c>
      <c r="F56" s="1259"/>
      <c r="G56" s="1262" t="s">
        <v>59</v>
      </c>
      <c r="H56" s="1263"/>
      <c r="I56" s="1264"/>
      <c r="J56" s="1268" t="s">
        <v>272</v>
      </c>
      <c r="K56" s="1268"/>
      <c r="L56" s="1268" t="s">
        <v>242</v>
      </c>
      <c r="M56" s="1268"/>
      <c r="N56" s="1268" t="s">
        <v>277</v>
      </c>
      <c r="O56" s="1268"/>
      <c r="P56" s="1262" t="s">
        <v>237</v>
      </c>
      <c r="Q56" s="1269" t="s">
        <v>269</v>
      </c>
    </row>
    <row r="57" spans="1:22">
      <c r="A57" s="1186"/>
      <c r="B57" s="1256"/>
      <c r="C57" s="1260"/>
      <c r="D57" s="1261"/>
      <c r="E57" s="1260"/>
      <c r="F57" s="1261"/>
      <c r="G57" s="1265"/>
      <c r="H57" s="1266"/>
      <c r="I57" s="1267"/>
      <c r="J57" s="498" t="s">
        <v>268</v>
      </c>
      <c r="K57" s="498" t="s">
        <v>248</v>
      </c>
      <c r="L57" s="498" t="s">
        <v>268</v>
      </c>
      <c r="M57" s="498" t="s">
        <v>248</v>
      </c>
      <c r="N57" s="498" t="s">
        <v>268</v>
      </c>
      <c r="O57" s="498" t="s">
        <v>248</v>
      </c>
      <c r="P57" s="1265"/>
      <c r="Q57" s="1270"/>
    </row>
    <row r="58" spans="1:22">
      <c r="A58" s="1186"/>
      <c r="B58" s="1256"/>
      <c r="C58" s="1271" t="s">
        <v>280</v>
      </c>
      <c r="D58" s="1272"/>
      <c r="E58" s="1273">
        <v>288</v>
      </c>
      <c r="F58" s="1274"/>
      <c r="G58" s="1273">
        <f>SUM(J58:O60)</f>
        <v>288</v>
      </c>
      <c r="H58" s="1278"/>
      <c r="I58" s="1274"/>
      <c r="J58" s="497">
        <v>16</v>
      </c>
      <c r="K58" s="497">
        <v>16</v>
      </c>
      <c r="L58" s="497">
        <v>16</v>
      </c>
      <c r="M58" s="497">
        <v>16</v>
      </c>
      <c r="N58" s="497">
        <v>16</v>
      </c>
      <c r="O58" s="497">
        <v>16</v>
      </c>
      <c r="P58" s="496">
        <f>SUM(J58:O58)</f>
        <v>96</v>
      </c>
      <c r="Q58" s="1281">
        <v>288</v>
      </c>
    </row>
    <row r="59" spans="1:22">
      <c r="A59" s="1186"/>
      <c r="B59" s="1256"/>
      <c r="C59" s="1271" t="s">
        <v>96</v>
      </c>
      <c r="D59" s="1272"/>
      <c r="E59" s="1275"/>
      <c r="F59" s="1256"/>
      <c r="G59" s="1275"/>
      <c r="H59" s="1279"/>
      <c r="I59" s="1256"/>
      <c r="J59" s="497">
        <v>16</v>
      </c>
      <c r="K59" s="497">
        <v>16</v>
      </c>
      <c r="L59" s="497">
        <v>16</v>
      </c>
      <c r="M59" s="497">
        <v>16</v>
      </c>
      <c r="N59" s="497">
        <v>16</v>
      </c>
      <c r="O59" s="497">
        <v>16</v>
      </c>
      <c r="P59" s="496">
        <f>SUM(J59:O59)</f>
        <v>96</v>
      </c>
      <c r="Q59" s="1282"/>
    </row>
    <row r="60" spans="1:22">
      <c r="A60" s="1186"/>
      <c r="B60" s="1256"/>
      <c r="C60" s="1271" t="s">
        <v>86</v>
      </c>
      <c r="D60" s="1272"/>
      <c r="E60" s="1276"/>
      <c r="F60" s="1277"/>
      <c r="G60" s="1276"/>
      <c r="H60" s="1280"/>
      <c r="I60" s="1277"/>
      <c r="J60" s="497">
        <v>16</v>
      </c>
      <c r="K60" s="497">
        <v>16</v>
      </c>
      <c r="L60" s="497">
        <v>16</v>
      </c>
      <c r="M60" s="497">
        <v>16</v>
      </c>
      <c r="N60" s="497">
        <v>16</v>
      </c>
      <c r="O60" s="497">
        <v>16</v>
      </c>
      <c r="P60" s="496">
        <f>SUM(J60:O60)</f>
        <v>96</v>
      </c>
      <c r="Q60" s="1282"/>
    </row>
    <row r="61" spans="1:22">
      <c r="A61" s="1186"/>
      <c r="B61" s="1256"/>
      <c r="C61" s="1284" t="s">
        <v>80</v>
      </c>
      <c r="D61" s="1285"/>
      <c r="E61" s="1285"/>
      <c r="F61" s="1285"/>
      <c r="G61" s="1285"/>
      <c r="H61" s="1285"/>
      <c r="I61" s="1286"/>
      <c r="J61" s="496">
        <f t="shared" ref="J61:P61" si="5">SUM(J58:J60)</f>
        <v>48</v>
      </c>
      <c r="K61" s="496">
        <f t="shared" si="5"/>
        <v>48</v>
      </c>
      <c r="L61" s="496">
        <f t="shared" si="5"/>
        <v>48</v>
      </c>
      <c r="M61" s="496">
        <f t="shared" si="5"/>
        <v>48</v>
      </c>
      <c r="N61" s="496">
        <f t="shared" si="5"/>
        <v>48</v>
      </c>
      <c r="O61" s="496">
        <f t="shared" si="5"/>
        <v>48</v>
      </c>
      <c r="P61" s="495">
        <f t="shared" si="5"/>
        <v>288</v>
      </c>
      <c r="Q61" s="1283"/>
    </row>
    <row r="62" spans="1:22">
      <c r="A62" s="1203"/>
      <c r="B62" s="1257"/>
      <c r="C62" s="1287" t="s">
        <v>325</v>
      </c>
      <c r="D62" s="1288"/>
      <c r="E62" s="1288"/>
      <c r="F62" s="1288"/>
      <c r="G62" s="1288"/>
      <c r="H62" s="1288"/>
      <c r="I62" s="1289"/>
      <c r="J62" s="494">
        <f t="shared" ref="J62:O62" si="6">ROUND(J61/16,0)</f>
        <v>3</v>
      </c>
      <c r="K62" s="494">
        <f t="shared" si="6"/>
        <v>3</v>
      </c>
      <c r="L62" s="494">
        <f t="shared" si="6"/>
        <v>3</v>
      </c>
      <c r="M62" s="494">
        <f t="shared" si="6"/>
        <v>3</v>
      </c>
      <c r="N62" s="494">
        <f t="shared" si="6"/>
        <v>3</v>
      </c>
      <c r="O62" s="494">
        <f t="shared" si="6"/>
        <v>3</v>
      </c>
      <c r="P62" s="493">
        <f>SUM(J62:O62)</f>
        <v>18</v>
      </c>
      <c r="Q62" s="492">
        <v>18</v>
      </c>
      <c r="S62" s="1209" t="b">
        <f>P62&gt;=12</f>
        <v>1</v>
      </c>
      <c r="T62" s="1210"/>
      <c r="U62" s="1211" t="s">
        <v>87</v>
      </c>
      <c r="V62" s="1212"/>
    </row>
    <row r="63" spans="1:22" ht="3.75" customHeight="1"/>
    <row r="64" spans="1:22">
      <c r="A64" s="1290" t="s">
        <v>82</v>
      </c>
      <c r="B64" s="1291"/>
      <c r="C64" s="1291"/>
      <c r="D64" s="1291"/>
      <c r="E64" s="1291"/>
      <c r="F64" s="1291"/>
      <c r="G64" s="1292"/>
      <c r="H64" s="1292"/>
      <c r="I64" s="1293"/>
      <c r="J64" s="491">
        <f t="shared" ref="J64:O64" si="7">COUNTA(J7:J20,J23:J36,J38:J52)</f>
        <v>10</v>
      </c>
      <c r="K64" s="491">
        <f t="shared" si="7"/>
        <v>9</v>
      </c>
      <c r="L64" s="491">
        <f t="shared" si="7"/>
        <v>8</v>
      </c>
      <c r="M64" s="491">
        <f t="shared" si="7"/>
        <v>8</v>
      </c>
      <c r="N64" s="491">
        <f t="shared" si="7"/>
        <v>5</v>
      </c>
      <c r="O64" s="491">
        <f t="shared" si="7"/>
        <v>5</v>
      </c>
      <c r="P64" s="490"/>
      <c r="Q64" s="489"/>
    </row>
    <row r="65" spans="1:23">
      <c r="A65" s="1294" t="s">
        <v>320</v>
      </c>
      <c r="B65" s="1295"/>
      <c r="C65" s="1295"/>
      <c r="D65" s="1295"/>
      <c r="E65" s="1295"/>
      <c r="F65" s="1295"/>
      <c r="G65" s="1296"/>
      <c r="H65" s="1296"/>
      <c r="I65" s="1297"/>
      <c r="J65" s="487">
        <f t="shared" ref="J65:O65" si="8">J54+J62</f>
        <v>32</v>
      </c>
      <c r="K65" s="488">
        <f t="shared" si="8"/>
        <v>32</v>
      </c>
      <c r="L65" s="488">
        <f t="shared" si="8"/>
        <v>32</v>
      </c>
      <c r="M65" s="488">
        <f t="shared" si="8"/>
        <v>32</v>
      </c>
      <c r="N65" s="488">
        <f t="shared" si="8"/>
        <v>32</v>
      </c>
      <c r="O65" s="487">
        <f t="shared" si="8"/>
        <v>32</v>
      </c>
      <c r="P65" s="487">
        <f>P62+P54</f>
        <v>192</v>
      </c>
      <c r="Q65" s="486">
        <v>192</v>
      </c>
      <c r="S65" s="1209" t="b">
        <f>P65&gt;=Q65</f>
        <v>1</v>
      </c>
      <c r="T65" s="1210"/>
      <c r="U65" s="1298" t="s">
        <v>106</v>
      </c>
      <c r="V65" s="1299"/>
    </row>
    <row r="66" spans="1:23">
      <c r="A66" s="1300" t="s">
        <v>301</v>
      </c>
      <c r="B66" s="1301"/>
      <c r="C66" s="1301"/>
      <c r="D66" s="1301"/>
      <c r="E66" s="1301"/>
      <c r="F66" s="1301"/>
      <c r="G66" s="1302"/>
      <c r="H66" s="1302"/>
      <c r="I66" s="1303"/>
      <c r="J66" s="1304">
        <f>J65+K65</f>
        <v>64</v>
      </c>
      <c r="K66" s="1304"/>
      <c r="L66" s="1304">
        <f>L65+M65</f>
        <v>64</v>
      </c>
      <c r="M66" s="1304"/>
      <c r="N66" s="1304">
        <f>N65+O65</f>
        <v>64</v>
      </c>
      <c r="O66" s="1304"/>
      <c r="P66" s="485"/>
      <c r="Q66" s="484"/>
    </row>
    <row r="67" spans="1:23" ht="33" customHeight="1">
      <c r="A67" s="1305" t="s">
        <v>349</v>
      </c>
      <c r="B67" s="1305"/>
      <c r="C67" s="1305"/>
      <c r="D67" s="1305"/>
      <c r="E67" s="1305"/>
      <c r="F67" s="1305"/>
      <c r="G67" s="1305"/>
      <c r="H67" s="1305"/>
      <c r="I67" s="1305"/>
      <c r="S67" s="434"/>
      <c r="T67" s="434"/>
      <c r="U67" s="434"/>
      <c r="V67" s="434"/>
    </row>
    <row r="68" spans="1:23" ht="20.25" customHeight="1">
      <c r="A68" s="1306" t="s">
        <v>16</v>
      </c>
      <c r="B68" s="1176" t="s">
        <v>73</v>
      </c>
      <c r="C68" s="1309" t="s">
        <v>249</v>
      </c>
      <c r="D68" s="1311" t="s">
        <v>60</v>
      </c>
      <c r="E68" s="1177" t="s">
        <v>61</v>
      </c>
      <c r="F68" s="1173"/>
      <c r="G68" s="1173"/>
      <c r="H68" s="1176"/>
      <c r="I68" s="1309" t="s">
        <v>272</v>
      </c>
      <c r="J68" s="1309"/>
      <c r="K68" s="1309" t="s">
        <v>242</v>
      </c>
      <c r="L68" s="1309"/>
      <c r="M68" s="1309" t="s">
        <v>277</v>
      </c>
      <c r="N68" s="1309"/>
      <c r="O68" s="1177" t="s">
        <v>53</v>
      </c>
      <c r="P68" s="1174" t="s">
        <v>15</v>
      </c>
      <c r="Q68" s="1175"/>
      <c r="R68" s="434"/>
      <c r="S68" s="434"/>
      <c r="T68" s="434"/>
      <c r="U68" s="434"/>
    </row>
    <row r="69" spans="1:23" ht="20.25" customHeight="1">
      <c r="A69" s="1307"/>
      <c r="B69" s="1308"/>
      <c r="C69" s="1310"/>
      <c r="D69" s="1312"/>
      <c r="E69" s="483" t="s">
        <v>251</v>
      </c>
      <c r="F69" s="483" t="s">
        <v>260</v>
      </c>
      <c r="G69" s="483" t="s">
        <v>273</v>
      </c>
      <c r="H69" s="483" t="s">
        <v>255</v>
      </c>
      <c r="I69" s="482" t="s">
        <v>268</v>
      </c>
      <c r="J69" s="482" t="s">
        <v>248</v>
      </c>
      <c r="K69" s="482" t="s">
        <v>268</v>
      </c>
      <c r="L69" s="482" t="s">
        <v>248</v>
      </c>
      <c r="M69" s="482" t="s">
        <v>268</v>
      </c>
      <c r="N69" s="482" t="s">
        <v>248</v>
      </c>
      <c r="O69" s="1313"/>
      <c r="P69" s="1314"/>
      <c r="Q69" s="1315"/>
      <c r="R69" s="481"/>
      <c r="S69" s="481"/>
      <c r="T69" s="481"/>
      <c r="U69" s="481"/>
      <c r="V69" s="481"/>
      <c r="W69" s="481"/>
    </row>
    <row r="70" spans="1:23" ht="21.75" customHeight="1">
      <c r="A70" s="1316" t="s">
        <v>88</v>
      </c>
      <c r="B70" s="480"/>
      <c r="C70" s="479"/>
      <c r="D70" s="476"/>
      <c r="E70" s="478"/>
      <c r="F70" s="478"/>
      <c r="G70" s="478"/>
      <c r="H70" s="478"/>
      <c r="I70" s="477"/>
      <c r="J70" s="477"/>
      <c r="K70" s="476"/>
      <c r="L70" s="476"/>
      <c r="M70" s="476"/>
      <c r="N70" s="476"/>
      <c r="O70" s="463"/>
      <c r="P70" s="1317"/>
      <c r="Q70" s="1318"/>
      <c r="R70" s="434"/>
      <c r="S70" s="434"/>
      <c r="T70" s="434"/>
      <c r="U70" s="434"/>
    </row>
    <row r="71" spans="1:23" ht="21.75" customHeight="1">
      <c r="A71" s="1316"/>
      <c r="B71" s="475"/>
      <c r="C71" s="475"/>
      <c r="D71" s="471"/>
      <c r="E71" s="473"/>
      <c r="F71" s="473"/>
      <c r="G71" s="473"/>
      <c r="H71" s="473"/>
      <c r="I71" s="472"/>
      <c r="J71" s="472"/>
      <c r="K71" s="471"/>
      <c r="L71" s="471"/>
      <c r="M71" s="471"/>
      <c r="N71" s="471"/>
      <c r="O71" s="463"/>
      <c r="P71" s="470"/>
      <c r="Q71" s="469"/>
      <c r="R71" s="434"/>
      <c r="S71" s="434"/>
      <c r="T71" s="434"/>
      <c r="U71" s="434"/>
    </row>
    <row r="72" spans="1:23" ht="21.75" customHeight="1">
      <c r="A72" s="1316"/>
      <c r="B72" s="475"/>
      <c r="C72" s="474"/>
      <c r="D72" s="471"/>
      <c r="E72" s="473"/>
      <c r="F72" s="473"/>
      <c r="G72" s="473"/>
      <c r="H72" s="473"/>
      <c r="I72" s="472"/>
      <c r="J72" s="472"/>
      <c r="K72" s="471"/>
      <c r="L72" s="471"/>
      <c r="M72" s="471"/>
      <c r="N72" s="471"/>
      <c r="O72" s="463"/>
      <c r="P72" s="470"/>
      <c r="Q72" s="469"/>
      <c r="R72" s="434"/>
      <c r="S72" s="434"/>
      <c r="T72" s="434"/>
      <c r="U72" s="434"/>
    </row>
    <row r="73" spans="1:23" ht="21.75" customHeight="1">
      <c r="A73" s="1316"/>
      <c r="B73" s="468"/>
      <c r="C73" s="467"/>
      <c r="D73" s="464"/>
      <c r="E73" s="466"/>
      <c r="F73" s="466"/>
      <c r="G73" s="466"/>
      <c r="H73" s="466"/>
      <c r="I73" s="465"/>
      <c r="J73" s="465"/>
      <c r="K73" s="464"/>
      <c r="L73" s="464"/>
      <c r="M73" s="464"/>
      <c r="N73" s="464"/>
      <c r="O73" s="463"/>
      <c r="P73" s="1319"/>
      <c r="Q73" s="1320"/>
      <c r="R73" s="434"/>
      <c r="S73" s="434"/>
      <c r="T73" s="434"/>
      <c r="U73" s="434"/>
    </row>
    <row r="74" spans="1:23" ht="16.5" customHeight="1">
      <c r="A74" s="1321" t="s">
        <v>19</v>
      </c>
      <c r="B74" s="1322"/>
      <c r="C74" s="1323"/>
      <c r="D74" s="454" t="s">
        <v>267</v>
      </c>
      <c r="E74" s="454" t="s">
        <v>267</v>
      </c>
      <c r="F74" s="454" t="s">
        <v>267</v>
      </c>
      <c r="G74" s="454" t="s">
        <v>267</v>
      </c>
      <c r="H74" s="454" t="s">
        <v>267</v>
      </c>
      <c r="I74" s="462">
        <f t="shared" ref="I74:N74" si="9">SUM(I70:I73)</f>
        <v>0</v>
      </c>
      <c r="J74" s="452">
        <f t="shared" si="9"/>
        <v>0</v>
      </c>
      <c r="K74" s="452">
        <f t="shared" si="9"/>
        <v>0</v>
      </c>
      <c r="L74" s="452">
        <f t="shared" si="9"/>
        <v>0</v>
      </c>
      <c r="M74" s="452">
        <f t="shared" si="9"/>
        <v>0</v>
      </c>
      <c r="N74" s="452">
        <f t="shared" si="9"/>
        <v>0</v>
      </c>
      <c r="O74" s="451">
        <f>SUM(I74:N74)</f>
        <v>0</v>
      </c>
      <c r="P74" s="1324"/>
      <c r="Q74" s="1325"/>
      <c r="S74" s="434"/>
      <c r="T74" s="434"/>
      <c r="U74" s="434"/>
      <c r="V74" s="434"/>
    </row>
    <row r="75" spans="1:23" ht="25.5" customHeight="1">
      <c r="A75" s="461" t="s">
        <v>90</v>
      </c>
      <c r="B75" s="460"/>
      <c r="C75" s="460"/>
      <c r="D75" s="456"/>
      <c r="E75" s="459"/>
      <c r="F75" s="459"/>
      <c r="G75" s="459"/>
      <c r="H75" s="459"/>
      <c r="I75" s="458"/>
      <c r="J75" s="458"/>
      <c r="K75" s="457"/>
      <c r="L75" s="456"/>
      <c r="M75" s="457"/>
      <c r="N75" s="456"/>
      <c r="O75" s="455">
        <f>SUM(I75:N75)</f>
        <v>0</v>
      </c>
      <c r="P75" s="1326"/>
      <c r="Q75" s="1327"/>
      <c r="R75" s="434"/>
      <c r="S75" s="434"/>
      <c r="T75" s="434"/>
      <c r="U75" s="434"/>
    </row>
    <row r="76" spans="1:23" ht="16.5" customHeight="1">
      <c r="A76" s="1321" t="s">
        <v>31</v>
      </c>
      <c r="B76" s="1322"/>
      <c r="C76" s="1323"/>
      <c r="D76" s="454" t="s">
        <v>267</v>
      </c>
      <c r="E76" s="454" t="s">
        <v>267</v>
      </c>
      <c r="F76" s="454" t="s">
        <v>267</v>
      </c>
      <c r="G76" s="453" t="s">
        <v>267</v>
      </c>
      <c r="H76" s="453" t="s">
        <v>267</v>
      </c>
      <c r="I76" s="452">
        <f t="shared" ref="I76:N76" si="10">SUM(I75:I75)</f>
        <v>0</v>
      </c>
      <c r="J76" s="452">
        <f t="shared" si="10"/>
        <v>0</v>
      </c>
      <c r="K76" s="452">
        <f t="shared" si="10"/>
        <v>0</v>
      </c>
      <c r="L76" s="452">
        <f t="shared" si="10"/>
        <v>0</v>
      </c>
      <c r="M76" s="452">
        <f t="shared" si="10"/>
        <v>0</v>
      </c>
      <c r="N76" s="452">
        <f t="shared" si="10"/>
        <v>0</v>
      </c>
      <c r="O76" s="451">
        <f>SUM(I76:N76)</f>
        <v>0</v>
      </c>
      <c r="P76" s="1328"/>
      <c r="Q76" s="1329"/>
      <c r="S76" s="434"/>
      <c r="T76" s="434"/>
      <c r="U76" s="434"/>
      <c r="V76" s="434"/>
    </row>
    <row r="78" spans="1:23">
      <c r="A78" s="433" t="s">
        <v>329</v>
      </c>
    </row>
    <row r="79" spans="1:23">
      <c r="A79" s="450" t="s">
        <v>270</v>
      </c>
      <c r="B79" s="449" t="s">
        <v>247</v>
      </c>
      <c r="C79" s="1330" t="s">
        <v>245</v>
      </c>
      <c r="D79" s="1330"/>
      <c r="E79" s="1331"/>
    </row>
    <row r="80" spans="1:23">
      <c r="A80" s="448" t="s">
        <v>257</v>
      </c>
      <c r="B80" s="446" t="s">
        <v>240</v>
      </c>
      <c r="C80" s="1332" t="s">
        <v>178</v>
      </c>
      <c r="D80" s="1333"/>
      <c r="E80" s="1334"/>
    </row>
    <row r="81" spans="1:26">
      <c r="A81" s="447" t="s">
        <v>239</v>
      </c>
      <c r="B81" s="446" t="s">
        <v>241</v>
      </c>
      <c r="C81" s="1332" t="s">
        <v>212</v>
      </c>
      <c r="D81" s="1333"/>
      <c r="E81" s="1334"/>
    </row>
    <row r="82" spans="1:26" s="434" customFormat="1" ht="8.25" customHeight="1">
      <c r="A82" s="1335"/>
      <c r="B82" s="1336"/>
      <c r="C82" s="1336"/>
      <c r="D82" s="1336"/>
      <c r="E82" s="1336"/>
      <c r="F82" s="1336"/>
      <c r="G82" s="1336"/>
      <c r="H82" s="1336"/>
      <c r="I82" s="1336"/>
      <c r="J82" s="1336"/>
      <c r="K82" s="1336"/>
      <c r="L82" s="1336"/>
      <c r="M82" s="1336"/>
      <c r="N82" s="1336"/>
      <c r="O82" s="1336"/>
      <c r="P82" s="1336"/>
      <c r="Q82" s="433"/>
      <c r="R82" s="433"/>
      <c r="W82" s="433"/>
      <c r="X82" s="433"/>
      <c r="Y82" s="433"/>
      <c r="Z82" s="433"/>
    </row>
    <row r="83" spans="1:26" ht="16.350000000000001" customHeight="1">
      <c r="A83" s="1337" t="s">
        <v>40</v>
      </c>
      <c r="B83" s="1338"/>
      <c r="C83" s="1338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S83" s="434"/>
      <c r="T83" s="434"/>
      <c r="U83" s="434"/>
      <c r="V83" s="434"/>
    </row>
    <row r="84" spans="1:26" ht="8.25" customHeight="1">
      <c r="S84" s="434"/>
      <c r="T84" s="434"/>
      <c r="U84" s="434"/>
      <c r="V84" s="434"/>
    </row>
    <row r="85" spans="1:26" ht="131.25" customHeight="1">
      <c r="A85" s="1339" t="s">
        <v>235</v>
      </c>
      <c r="B85" s="1339"/>
      <c r="C85" s="1339"/>
      <c r="D85" s="1339"/>
      <c r="E85" s="1339"/>
      <c r="F85" s="1339"/>
      <c r="G85" s="1339"/>
      <c r="H85" s="1339"/>
      <c r="I85" s="1339"/>
      <c r="J85" s="1339"/>
      <c r="K85" s="1339"/>
      <c r="L85" s="1339"/>
      <c r="M85" s="1339"/>
      <c r="N85" s="1339"/>
      <c r="O85" s="1339"/>
      <c r="P85" s="1339"/>
      <c r="Q85" s="1339"/>
      <c r="S85" s="434"/>
      <c r="T85" s="434"/>
      <c r="U85" s="434"/>
      <c r="V85" s="434"/>
    </row>
    <row r="86" spans="1:26" ht="6" customHeight="1">
      <c r="A86" s="445"/>
      <c r="B86" s="445"/>
      <c r="C86" s="445"/>
      <c r="D86" s="445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S86" s="434"/>
      <c r="T86" s="434"/>
      <c r="U86" s="434"/>
      <c r="V86" s="434"/>
    </row>
    <row r="87" spans="1:26">
      <c r="B87" s="444" t="s">
        <v>91</v>
      </c>
      <c r="C87" s="1306" t="s">
        <v>249</v>
      </c>
      <c r="D87" s="1341" t="s">
        <v>60</v>
      </c>
      <c r="E87" s="1341" t="s">
        <v>61</v>
      </c>
      <c r="F87" s="1343"/>
      <c r="G87" s="1343"/>
      <c r="H87" s="1343"/>
      <c r="I87" s="1341" t="s">
        <v>272</v>
      </c>
      <c r="J87" s="1341"/>
      <c r="K87" s="1341" t="s">
        <v>242</v>
      </c>
      <c r="L87" s="1341"/>
      <c r="M87" s="1341" t="s">
        <v>277</v>
      </c>
      <c r="N87" s="1344"/>
      <c r="S87" s="434"/>
      <c r="T87" s="434"/>
      <c r="U87" s="434"/>
      <c r="V87" s="434"/>
    </row>
    <row r="88" spans="1:26">
      <c r="C88" s="1340"/>
      <c r="D88" s="1342"/>
      <c r="E88" s="443" t="s">
        <v>251</v>
      </c>
      <c r="F88" s="443" t="s">
        <v>260</v>
      </c>
      <c r="G88" s="443" t="s">
        <v>273</v>
      </c>
      <c r="H88" s="443" t="s">
        <v>255</v>
      </c>
      <c r="I88" s="443" t="s">
        <v>268</v>
      </c>
      <c r="J88" s="443" t="s">
        <v>248</v>
      </c>
      <c r="K88" s="442" t="s">
        <v>268</v>
      </c>
      <c r="L88" s="443" t="s">
        <v>248</v>
      </c>
      <c r="M88" s="442" t="s">
        <v>268</v>
      </c>
      <c r="N88" s="441" t="s">
        <v>248</v>
      </c>
      <c r="S88" s="434"/>
      <c r="T88" s="434"/>
      <c r="U88" s="434"/>
      <c r="V88" s="434"/>
    </row>
    <row r="89" spans="1:26" ht="20.25" customHeight="1">
      <c r="C89" s="1345" t="s">
        <v>348</v>
      </c>
      <c r="D89" s="439">
        <v>5</v>
      </c>
      <c r="E89" s="439"/>
      <c r="F89" s="439">
        <v>6</v>
      </c>
      <c r="G89" s="439"/>
      <c r="H89" s="439"/>
      <c r="I89" s="439"/>
      <c r="J89" s="439"/>
      <c r="K89" s="439">
        <v>3</v>
      </c>
      <c r="L89" s="439">
        <v>3</v>
      </c>
      <c r="M89" s="439"/>
      <c r="N89" s="438"/>
      <c r="S89" s="434"/>
      <c r="T89" s="434"/>
      <c r="U89" s="434"/>
      <c r="V89" s="434"/>
    </row>
    <row r="90" spans="1:26" ht="20.25" customHeight="1">
      <c r="C90" s="1219"/>
      <c r="D90" s="436">
        <v>5</v>
      </c>
      <c r="E90" s="436"/>
      <c r="F90" s="436">
        <v>6</v>
      </c>
      <c r="G90" s="436"/>
      <c r="H90" s="436"/>
      <c r="I90" s="436"/>
      <c r="J90" s="436"/>
      <c r="K90" s="436">
        <v>3</v>
      </c>
      <c r="L90" s="436">
        <v>3</v>
      </c>
      <c r="M90" s="436"/>
      <c r="N90" s="435"/>
      <c r="S90" s="434"/>
      <c r="T90" s="434"/>
      <c r="U90" s="434"/>
      <c r="V90" s="434"/>
    </row>
    <row r="91" spans="1:26">
      <c r="S91" s="434"/>
      <c r="T91" s="434"/>
      <c r="U91" s="434"/>
      <c r="V91" s="434"/>
    </row>
    <row r="92" spans="1:26" ht="159.75" customHeight="1">
      <c r="A92" s="1339" t="s">
        <v>51</v>
      </c>
      <c r="B92" s="1339"/>
      <c r="C92" s="1339"/>
      <c r="D92" s="1339"/>
      <c r="E92" s="1339"/>
      <c r="F92" s="1339"/>
      <c r="G92" s="1339"/>
      <c r="H92" s="1339"/>
      <c r="I92" s="1339"/>
      <c r="J92" s="1339"/>
      <c r="K92" s="1339"/>
      <c r="L92" s="1339"/>
      <c r="M92" s="1339"/>
      <c r="N92" s="1339"/>
      <c r="O92" s="1339"/>
      <c r="P92" s="1339"/>
      <c r="Q92" s="1339" t="s">
        <v>147</v>
      </c>
      <c r="S92" s="434"/>
      <c r="T92" s="434"/>
      <c r="U92" s="434"/>
      <c r="V92" s="434"/>
    </row>
    <row r="93" spans="1:26" ht="6.75" customHeight="1">
      <c r="A93" s="445"/>
      <c r="B93" s="445"/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S93" s="434"/>
      <c r="T93" s="434"/>
      <c r="U93" s="434"/>
      <c r="V93" s="434"/>
    </row>
    <row r="94" spans="1:26">
      <c r="B94" s="444" t="s">
        <v>91</v>
      </c>
      <c r="C94" s="1306" t="s">
        <v>249</v>
      </c>
      <c r="D94" s="1341" t="s">
        <v>60</v>
      </c>
      <c r="E94" s="1341" t="s">
        <v>61</v>
      </c>
      <c r="F94" s="1343"/>
      <c r="G94" s="1343"/>
      <c r="H94" s="1343"/>
      <c r="I94" s="1341" t="s">
        <v>272</v>
      </c>
      <c r="J94" s="1341"/>
      <c r="K94" s="1341" t="s">
        <v>242</v>
      </c>
      <c r="L94" s="1341"/>
      <c r="M94" s="1341" t="s">
        <v>277</v>
      </c>
      <c r="N94" s="1344"/>
      <c r="S94" s="434"/>
      <c r="T94" s="434"/>
      <c r="U94" s="434"/>
      <c r="V94" s="434"/>
    </row>
    <row r="95" spans="1:26">
      <c r="C95" s="1340"/>
      <c r="D95" s="1342"/>
      <c r="E95" s="443" t="s">
        <v>251</v>
      </c>
      <c r="F95" s="443" t="s">
        <v>260</v>
      </c>
      <c r="G95" s="443" t="s">
        <v>273</v>
      </c>
      <c r="H95" s="443" t="s">
        <v>255</v>
      </c>
      <c r="I95" s="443" t="s">
        <v>268</v>
      </c>
      <c r="J95" s="443" t="s">
        <v>248</v>
      </c>
      <c r="K95" s="442" t="s">
        <v>268</v>
      </c>
      <c r="L95" s="443" t="s">
        <v>248</v>
      </c>
      <c r="M95" s="442" t="s">
        <v>268</v>
      </c>
      <c r="N95" s="441" t="s">
        <v>248</v>
      </c>
      <c r="S95" s="434"/>
      <c r="T95" s="434"/>
      <c r="U95" s="434"/>
      <c r="V95" s="434"/>
    </row>
    <row r="96" spans="1:26">
      <c r="C96" s="440" t="s">
        <v>83</v>
      </c>
      <c r="D96" s="439">
        <v>5</v>
      </c>
      <c r="E96" s="439"/>
      <c r="F96" s="439"/>
      <c r="G96" s="439"/>
      <c r="H96" s="439">
        <v>6</v>
      </c>
      <c r="I96" s="439"/>
      <c r="J96" s="439"/>
      <c r="K96" s="439">
        <v>3</v>
      </c>
      <c r="L96" s="439">
        <v>3</v>
      </c>
      <c r="M96" s="439"/>
      <c r="N96" s="438"/>
      <c r="S96" s="434"/>
      <c r="T96" s="434"/>
      <c r="U96" s="434"/>
      <c r="V96" s="434"/>
    </row>
    <row r="97" spans="3:22">
      <c r="C97" s="437" t="s">
        <v>77</v>
      </c>
      <c r="D97" s="436">
        <v>5</v>
      </c>
      <c r="E97" s="436"/>
      <c r="F97" s="436"/>
      <c r="G97" s="436"/>
      <c r="H97" s="436">
        <v>6</v>
      </c>
      <c r="I97" s="436"/>
      <c r="J97" s="436"/>
      <c r="K97" s="436"/>
      <c r="L97" s="436"/>
      <c r="M97" s="436">
        <v>3</v>
      </c>
      <c r="N97" s="435">
        <v>3</v>
      </c>
      <c r="S97" s="434"/>
      <c r="T97" s="434"/>
      <c r="U97" s="434"/>
      <c r="V97" s="434"/>
    </row>
  </sheetData>
  <mergeCells count="188">
    <mergeCell ref="C89:C90"/>
    <mergeCell ref="A92:Q92"/>
    <mergeCell ref="C94:C95"/>
    <mergeCell ref="D94:D95"/>
    <mergeCell ref="E94:H94"/>
    <mergeCell ref="I94:J94"/>
    <mergeCell ref="K94:L94"/>
    <mergeCell ref="M94:N94"/>
    <mergeCell ref="C79:E79"/>
    <mergeCell ref="C80:E80"/>
    <mergeCell ref="C81:E81"/>
    <mergeCell ref="A82:P82"/>
    <mergeCell ref="A83:C83"/>
    <mergeCell ref="A85:Q85"/>
    <mergeCell ref="C87:C88"/>
    <mergeCell ref="D87:D88"/>
    <mergeCell ref="E87:H87"/>
    <mergeCell ref="I87:J87"/>
    <mergeCell ref="K87:L87"/>
    <mergeCell ref="M87:N87"/>
    <mergeCell ref="O68:O69"/>
    <mergeCell ref="P68:Q69"/>
    <mergeCell ref="A70:A73"/>
    <mergeCell ref="P70:Q70"/>
    <mergeCell ref="P73:Q73"/>
    <mergeCell ref="A74:C74"/>
    <mergeCell ref="P74:Q74"/>
    <mergeCell ref="P75:Q75"/>
    <mergeCell ref="A76:C76"/>
    <mergeCell ref="P76:Q76"/>
    <mergeCell ref="A67:I67"/>
    <mergeCell ref="A68:A69"/>
    <mergeCell ref="B68:B69"/>
    <mergeCell ref="C68:C69"/>
    <mergeCell ref="D68:D69"/>
    <mergeCell ref="E68:H68"/>
    <mergeCell ref="I68:J68"/>
    <mergeCell ref="K68:L68"/>
    <mergeCell ref="M68:N68"/>
    <mergeCell ref="S62:T62"/>
    <mergeCell ref="U62:V62"/>
    <mergeCell ref="A64:I64"/>
    <mergeCell ref="A65:I65"/>
    <mergeCell ref="S65:T65"/>
    <mergeCell ref="U65:V65"/>
    <mergeCell ref="A66:I66"/>
    <mergeCell ref="J66:K66"/>
    <mergeCell ref="L66:M66"/>
    <mergeCell ref="N66:O66"/>
    <mergeCell ref="C52:D52"/>
    <mergeCell ref="A53:D53"/>
    <mergeCell ref="S53:T53"/>
    <mergeCell ref="U53:V53"/>
    <mergeCell ref="A54:D54"/>
    <mergeCell ref="S54:T54"/>
    <mergeCell ref="U54:V54"/>
    <mergeCell ref="A56:B62"/>
    <mergeCell ref="C56:D57"/>
    <mergeCell ref="E56:F57"/>
    <mergeCell ref="G56:I57"/>
    <mergeCell ref="J56:K56"/>
    <mergeCell ref="L56:M56"/>
    <mergeCell ref="N56:O56"/>
    <mergeCell ref="P56:P57"/>
    <mergeCell ref="Q56:Q57"/>
    <mergeCell ref="C58:D58"/>
    <mergeCell ref="E58:F60"/>
    <mergeCell ref="G58:I60"/>
    <mergeCell ref="Q58:Q61"/>
    <mergeCell ref="C59:D59"/>
    <mergeCell ref="C60:D60"/>
    <mergeCell ref="C61:I61"/>
    <mergeCell ref="C62:I62"/>
    <mergeCell ref="J48:J49"/>
    <mergeCell ref="K48:K49"/>
    <mergeCell ref="L48:L49"/>
    <mergeCell ref="M48:M49"/>
    <mergeCell ref="N48:N49"/>
    <mergeCell ref="O48:O49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S37:T37"/>
    <mergeCell ref="U37:V37"/>
    <mergeCell ref="A38:A52"/>
    <mergeCell ref="C38:D38"/>
    <mergeCell ref="P38:P52"/>
    <mergeCell ref="Q38:Q52"/>
    <mergeCell ref="B39:B41"/>
    <mergeCell ref="C39:D39"/>
    <mergeCell ref="C40:D40"/>
    <mergeCell ref="C41:D41"/>
    <mergeCell ref="B42:B45"/>
    <mergeCell ref="C42:D42"/>
    <mergeCell ref="C43:D43"/>
    <mergeCell ref="C44:D44"/>
    <mergeCell ref="C45:D45"/>
    <mergeCell ref="B46:B51"/>
    <mergeCell ref="C46:D46"/>
    <mergeCell ref="C47:D47"/>
    <mergeCell ref="D48:D49"/>
    <mergeCell ref="E48:E49"/>
    <mergeCell ref="F48:F49"/>
    <mergeCell ref="G48:G49"/>
    <mergeCell ref="H48:H49"/>
    <mergeCell ref="I48:I49"/>
    <mergeCell ref="A33:A36"/>
    <mergeCell ref="B33:B36"/>
    <mergeCell ref="C33:D33"/>
    <mergeCell ref="P33:P36"/>
    <mergeCell ref="Q33:Q36"/>
    <mergeCell ref="C34:D34"/>
    <mergeCell ref="C35:D35"/>
    <mergeCell ref="C36:D36"/>
    <mergeCell ref="A37:D37"/>
    <mergeCell ref="A27:A32"/>
    <mergeCell ref="B27:B30"/>
    <mergeCell ref="C27:D27"/>
    <mergeCell ref="P27:P30"/>
    <mergeCell ref="Q27:Q30"/>
    <mergeCell ref="C28:D28"/>
    <mergeCell ref="C29:D29"/>
    <mergeCell ref="C30:D30"/>
    <mergeCell ref="B31:B32"/>
    <mergeCell ref="C31:D31"/>
    <mergeCell ref="P31:P32"/>
    <mergeCell ref="Q31:Q32"/>
    <mergeCell ref="C32:D32"/>
    <mergeCell ref="Q20:Q21"/>
    <mergeCell ref="C21:D21"/>
    <mergeCell ref="A22:D22"/>
    <mergeCell ref="S22:T22"/>
    <mergeCell ref="U22:V22"/>
    <mergeCell ref="A23:A26"/>
    <mergeCell ref="B23:B24"/>
    <mergeCell ref="C23:D23"/>
    <mergeCell ref="P23:P24"/>
    <mergeCell ref="Q23:Q26"/>
    <mergeCell ref="C24:D24"/>
    <mergeCell ref="B25:B26"/>
    <mergeCell ref="C25:D25"/>
    <mergeCell ref="P25:P26"/>
    <mergeCell ref="C26:D26"/>
    <mergeCell ref="A7:A20"/>
    <mergeCell ref="B7:B9"/>
    <mergeCell ref="C7:D7"/>
    <mergeCell ref="P7:P10"/>
    <mergeCell ref="Q7:Q19"/>
    <mergeCell ref="C8:D8"/>
    <mergeCell ref="C9:D9"/>
    <mergeCell ref="C10:D10"/>
    <mergeCell ref="B11:B14"/>
    <mergeCell ref="C11:D11"/>
    <mergeCell ref="P11:P14"/>
    <mergeCell ref="C12:D12"/>
    <mergeCell ref="C13:D13"/>
    <mergeCell ref="C14:D14"/>
    <mergeCell ref="B15:B19"/>
    <mergeCell ref="C15:D15"/>
    <mergeCell ref="P15:P19"/>
    <mergeCell ref="C16:D16"/>
    <mergeCell ref="C17:D17"/>
    <mergeCell ref="C18:D18"/>
    <mergeCell ref="C19:D19"/>
    <mergeCell ref="B20:B21"/>
    <mergeCell ref="C20:D20"/>
    <mergeCell ref="P20:P21"/>
    <mergeCell ref="A1:Q1"/>
    <mergeCell ref="A3:Q3"/>
    <mergeCell ref="A5:A6"/>
    <mergeCell ref="B5:B6"/>
    <mergeCell ref="C5:D6"/>
    <mergeCell ref="E5:E6"/>
    <mergeCell ref="F5:I5"/>
    <mergeCell ref="J5:K5"/>
    <mergeCell ref="L5:M5"/>
    <mergeCell ref="N5:O5"/>
    <mergeCell ref="P5:P6"/>
    <mergeCell ref="Q5:Q6"/>
  </mergeCells>
  <phoneticPr fontId="36" type="noConversion"/>
  <conditionalFormatting sqref="S22:T22">
    <cfRule type="containsText" dxfId="9" priority="5" operator="containsText" text="false">
      <formula>NOT(ISERROR(SEARCH("false",S22)))</formula>
    </cfRule>
  </conditionalFormatting>
  <conditionalFormatting sqref="S37:T37">
    <cfRule type="containsText" dxfId="8" priority="3" operator="containsText" text="false">
      <formula>NOT(ISERROR(SEARCH("false",S37)))</formula>
    </cfRule>
  </conditionalFormatting>
  <conditionalFormatting sqref="S53:T54">
    <cfRule type="containsText" dxfId="7" priority="1" operator="containsText" text="false">
      <formula>NOT(ISERROR(SEARCH("false",S53)))</formula>
    </cfRule>
  </conditionalFormatting>
  <conditionalFormatting sqref="S62:T62">
    <cfRule type="containsText" dxfId="6" priority="2" operator="containsText" text="false">
      <formula>NOT(ISERROR(SEARCH("false",S62)))</formula>
    </cfRule>
  </conditionalFormatting>
  <conditionalFormatting sqref="S65:T65">
    <cfRule type="containsText" dxfId="5" priority="4" operator="containsText" text="false">
      <formula>NOT(ISERROR(SEARCH("false",S65)))</formula>
    </cfRule>
  </conditionalFormatting>
  <dataValidations count="1">
    <dataValidation type="whole" operator="equal" allowBlank="1" showInputMessage="1" showErrorMessage="1" errorTitle="창의적 체험활동 시수 편성 오류" error="이수시간 합계가 편성 단위와 맞지 않습니다." sqref="J62:O62" xr:uid="{00000000-0002-0000-0300-000000000000}">
      <formula1>J61/17</formula1>
    </dataValidation>
  </dataValidations>
  <printOptions horizontalCentered="1"/>
  <pageMargins left="2.5277778506278992E-2" right="1.1111111380159855E-2" top="0.25569444894790649" bottom="0.73319447040557861" header="0.31486111879348755" footer="0.77291667461395264"/>
  <pageSetup paperSize="9" scale="47" orientation="portrait" copies="99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86"/>
  <sheetViews>
    <sheetView view="pageBreakPreview" zoomScaleNormal="100" zoomScaleSheetLayoutView="100" workbookViewId="0">
      <selection activeCell="K22" sqref="K22"/>
    </sheetView>
  </sheetViews>
  <sheetFormatPr defaultColWidth="8.85546875" defaultRowHeight="15" customHeight="1"/>
  <cols>
    <col min="1" max="1" width="27.140625" style="365" customWidth="1"/>
    <col min="2" max="2" width="6.42578125" style="365" customWidth="1"/>
    <col min="3" max="3" width="21.5703125" style="365" customWidth="1"/>
    <col min="4" max="4" width="21.7109375" style="365" customWidth="1"/>
    <col min="5" max="8" width="7.5703125" style="365" hidden="1" customWidth="1"/>
    <col min="9" max="16" width="7.5703125" style="365" customWidth="1"/>
    <col min="17" max="18" width="8.140625" style="365" customWidth="1"/>
    <col min="19" max="16384" width="8.85546875" style="364"/>
  </cols>
  <sheetData>
    <row r="1" spans="1:18" ht="39.75" customHeight="1">
      <c r="A1" s="1130" t="s">
        <v>17</v>
      </c>
      <c r="B1" s="1131"/>
      <c r="C1" s="1131"/>
      <c r="D1" s="1131"/>
      <c r="E1" s="1131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</row>
    <row r="2" spans="1:18" ht="24" customHeight="1">
      <c r="A2" s="1132" t="s">
        <v>311</v>
      </c>
      <c r="B2" s="1133"/>
    </row>
    <row r="3" spans="1:18" ht="15.75" customHeight="1">
      <c r="A3" s="1134" t="s">
        <v>81</v>
      </c>
      <c r="B3" s="1136" t="s">
        <v>54</v>
      </c>
      <c r="C3" s="1138" t="s">
        <v>322</v>
      </c>
      <c r="D3" s="1140" t="s">
        <v>79</v>
      </c>
      <c r="E3" s="1142" t="s">
        <v>272</v>
      </c>
      <c r="F3" s="1143"/>
      <c r="G3" s="1143"/>
      <c r="H3" s="1144"/>
      <c r="I3" s="1142" t="s">
        <v>242</v>
      </c>
      <c r="J3" s="1143"/>
      <c r="K3" s="1143"/>
      <c r="L3" s="1144"/>
      <c r="M3" s="1142" t="s">
        <v>277</v>
      </c>
      <c r="N3" s="1143"/>
      <c r="O3" s="1143"/>
      <c r="P3" s="1144"/>
      <c r="Q3" s="1145" t="s">
        <v>75</v>
      </c>
      <c r="R3" s="1148" t="s">
        <v>313</v>
      </c>
    </row>
    <row r="4" spans="1:18" ht="15.75" customHeight="1">
      <c r="A4" s="1135"/>
      <c r="B4" s="1137"/>
      <c r="C4" s="1139"/>
      <c r="D4" s="1141"/>
      <c r="E4" s="1151" t="s">
        <v>268</v>
      </c>
      <c r="F4" s="1152"/>
      <c r="G4" s="1153" t="s">
        <v>248</v>
      </c>
      <c r="H4" s="1154"/>
      <c r="I4" s="1151" t="s">
        <v>268</v>
      </c>
      <c r="J4" s="1152"/>
      <c r="K4" s="1153" t="s">
        <v>248</v>
      </c>
      <c r="L4" s="1154"/>
      <c r="M4" s="1151" t="s">
        <v>268</v>
      </c>
      <c r="N4" s="1152"/>
      <c r="O4" s="1153" t="s">
        <v>248</v>
      </c>
      <c r="P4" s="1154"/>
      <c r="Q4" s="1146"/>
      <c r="R4" s="1149"/>
    </row>
    <row r="5" spans="1:18" ht="15.75" customHeight="1">
      <c r="A5" s="1135"/>
      <c r="B5" s="1137"/>
      <c r="C5" s="1139"/>
      <c r="D5" s="1141"/>
      <c r="E5" s="387" t="s">
        <v>109</v>
      </c>
      <c r="F5" s="386" t="s">
        <v>64</v>
      </c>
      <c r="G5" s="385" t="s">
        <v>109</v>
      </c>
      <c r="H5" s="384" t="s">
        <v>64</v>
      </c>
      <c r="I5" s="765" t="s">
        <v>128</v>
      </c>
      <c r="J5" s="386" t="s">
        <v>64</v>
      </c>
      <c r="K5" s="766" t="s">
        <v>128</v>
      </c>
      <c r="L5" s="384" t="s">
        <v>64</v>
      </c>
      <c r="M5" s="765" t="s">
        <v>128</v>
      </c>
      <c r="N5" s="386" t="s">
        <v>64</v>
      </c>
      <c r="O5" s="766" t="s">
        <v>128</v>
      </c>
      <c r="P5" s="384" t="s">
        <v>64</v>
      </c>
      <c r="Q5" s="1147"/>
      <c r="R5" s="1150"/>
    </row>
    <row r="6" spans="1:18" ht="15.75" customHeight="1">
      <c r="A6" s="1346" t="s">
        <v>317</v>
      </c>
      <c r="B6" s="1157">
        <v>14</v>
      </c>
      <c r="C6" s="388" t="s">
        <v>327</v>
      </c>
      <c r="D6" s="382" t="s">
        <v>151</v>
      </c>
      <c r="E6" s="380"/>
      <c r="F6" s="378"/>
      <c r="G6" s="379"/>
      <c r="H6" s="381"/>
      <c r="I6" s="380">
        <v>4</v>
      </c>
      <c r="J6" s="378">
        <v>64</v>
      </c>
      <c r="K6" s="379"/>
      <c r="L6" s="381"/>
      <c r="M6" s="380"/>
      <c r="N6" s="378"/>
      <c r="O6" s="379"/>
      <c r="P6" s="381"/>
      <c r="Q6" s="644">
        <f t="shared" ref="Q6:R42" si="0">SUM(E6,G6,I6,K6,M6,O6)</f>
        <v>4</v>
      </c>
      <c r="R6" s="645">
        <f t="shared" si="0"/>
        <v>64</v>
      </c>
    </row>
    <row r="7" spans="1:18" ht="15.75" customHeight="1">
      <c r="A7" s="1347"/>
      <c r="B7" s="1158"/>
      <c r="C7" s="388" t="s">
        <v>95</v>
      </c>
      <c r="D7" s="382" t="s">
        <v>214</v>
      </c>
      <c r="E7" s="371"/>
      <c r="F7" s="374"/>
      <c r="G7" s="373"/>
      <c r="H7" s="375"/>
      <c r="I7" s="371">
        <v>2</v>
      </c>
      <c r="J7" s="374">
        <v>32</v>
      </c>
      <c r="K7" s="373"/>
      <c r="L7" s="375"/>
      <c r="M7" s="371"/>
      <c r="N7" s="374"/>
      <c r="O7" s="373"/>
      <c r="P7" s="372"/>
      <c r="Q7" s="646">
        <f t="shared" si="0"/>
        <v>2</v>
      </c>
      <c r="R7" s="647">
        <f t="shared" si="0"/>
        <v>32</v>
      </c>
    </row>
    <row r="8" spans="1:18" ht="15.75" customHeight="1">
      <c r="A8" s="1347"/>
      <c r="B8" s="1158"/>
      <c r="C8" s="389" t="s">
        <v>117</v>
      </c>
      <c r="D8" s="376" t="s">
        <v>125</v>
      </c>
      <c r="E8" s="371"/>
      <c r="F8" s="374"/>
      <c r="G8" s="373"/>
      <c r="H8" s="375"/>
      <c r="I8" s="371">
        <v>1</v>
      </c>
      <c r="J8" s="374">
        <v>16</v>
      </c>
      <c r="K8" s="373">
        <v>1</v>
      </c>
      <c r="L8" s="375">
        <v>16</v>
      </c>
      <c r="M8" s="371"/>
      <c r="N8" s="374"/>
      <c r="O8" s="373"/>
      <c r="P8" s="372"/>
      <c r="Q8" s="646">
        <f t="shared" si="0"/>
        <v>2</v>
      </c>
      <c r="R8" s="647">
        <f t="shared" si="0"/>
        <v>32</v>
      </c>
    </row>
    <row r="9" spans="1:18" ht="15.75" customHeight="1">
      <c r="A9" s="1347"/>
      <c r="B9" s="1158"/>
      <c r="C9" s="389" t="s">
        <v>173</v>
      </c>
      <c r="D9" s="376" t="s">
        <v>13</v>
      </c>
      <c r="E9" s="371"/>
      <c r="F9" s="374"/>
      <c r="G9" s="373"/>
      <c r="H9" s="375"/>
      <c r="I9" s="371"/>
      <c r="J9" s="374"/>
      <c r="K9" s="373">
        <v>2</v>
      </c>
      <c r="L9" s="375">
        <v>32</v>
      </c>
      <c r="M9" s="371"/>
      <c r="N9" s="374"/>
      <c r="O9" s="373"/>
      <c r="P9" s="372"/>
      <c r="Q9" s="646">
        <f t="shared" si="0"/>
        <v>2</v>
      </c>
      <c r="R9" s="647">
        <f t="shared" si="0"/>
        <v>32</v>
      </c>
    </row>
    <row r="10" spans="1:18" ht="15.75" customHeight="1">
      <c r="A10" s="1347"/>
      <c r="B10" s="1158"/>
      <c r="C10" s="389" t="s">
        <v>287</v>
      </c>
      <c r="D10" s="376" t="s">
        <v>4</v>
      </c>
      <c r="E10" s="371"/>
      <c r="F10" s="374"/>
      <c r="G10" s="373"/>
      <c r="H10" s="375"/>
      <c r="I10" s="371"/>
      <c r="J10" s="374"/>
      <c r="K10" s="373">
        <v>2</v>
      </c>
      <c r="L10" s="375">
        <v>32</v>
      </c>
      <c r="M10" s="371"/>
      <c r="N10" s="374"/>
      <c r="O10" s="373"/>
      <c r="P10" s="372"/>
      <c r="Q10" s="646">
        <f t="shared" si="0"/>
        <v>2</v>
      </c>
      <c r="R10" s="647">
        <f t="shared" si="0"/>
        <v>32</v>
      </c>
    </row>
    <row r="11" spans="1:18" ht="15.75" customHeight="1">
      <c r="A11" s="1347"/>
      <c r="B11" s="1158"/>
      <c r="C11" s="377" t="s">
        <v>163</v>
      </c>
      <c r="D11" s="376" t="s">
        <v>6</v>
      </c>
      <c r="E11" s="371"/>
      <c r="F11" s="374"/>
      <c r="G11" s="373"/>
      <c r="H11" s="375"/>
      <c r="I11" s="371"/>
      <c r="J11" s="374"/>
      <c r="K11" s="373">
        <v>2</v>
      </c>
      <c r="L11" s="375">
        <v>32</v>
      </c>
      <c r="M11" s="371"/>
      <c r="N11" s="374"/>
      <c r="O11" s="373"/>
      <c r="P11" s="372"/>
      <c r="Q11" s="646">
        <f t="shared" si="0"/>
        <v>2</v>
      </c>
      <c r="R11" s="647">
        <f t="shared" si="0"/>
        <v>32</v>
      </c>
    </row>
    <row r="12" spans="1:18" ht="15.75" customHeight="1">
      <c r="A12" s="1348"/>
      <c r="B12" s="1159"/>
      <c r="C12" s="1160" t="s">
        <v>76</v>
      </c>
      <c r="D12" s="1161"/>
      <c r="E12" s="369">
        <f>SUM(E6:E11)</f>
        <v>0</v>
      </c>
      <c r="F12" s="368"/>
      <c r="G12" s="367"/>
      <c r="H12" s="368">
        <f>SUM(H6:H11)</f>
        <v>0</v>
      </c>
      <c r="I12" s="390">
        <f>SUM(I6:I11)</f>
        <v>7</v>
      </c>
      <c r="J12" s="391">
        <f t="shared" ref="J12:K12" si="1">SUM(J6:J11)</f>
        <v>112</v>
      </c>
      <c r="K12" s="392">
        <f t="shared" si="1"/>
        <v>7</v>
      </c>
      <c r="L12" s="366">
        <f>SUM(L6:L11)</f>
        <v>112</v>
      </c>
      <c r="M12" s="369">
        <f>SUM(M6:M11)</f>
        <v>0</v>
      </c>
      <c r="N12" s="368"/>
      <c r="O12" s="367"/>
      <c r="P12" s="368">
        <f>SUM(P6:P11)</f>
        <v>0</v>
      </c>
      <c r="Q12" s="648">
        <f t="shared" si="0"/>
        <v>14</v>
      </c>
      <c r="R12" s="649">
        <f t="shared" si="0"/>
        <v>224</v>
      </c>
    </row>
    <row r="13" spans="1:18" ht="15.75" customHeight="1">
      <c r="A13" s="1346" t="s">
        <v>43</v>
      </c>
      <c r="B13" s="1157">
        <v>16</v>
      </c>
      <c r="C13" s="388" t="s">
        <v>318</v>
      </c>
      <c r="D13" s="382" t="s">
        <v>181</v>
      </c>
      <c r="E13" s="380"/>
      <c r="F13" s="378"/>
      <c r="G13" s="379"/>
      <c r="H13" s="381"/>
      <c r="I13" s="393"/>
      <c r="J13" s="370"/>
      <c r="K13" s="379"/>
      <c r="L13" s="381"/>
      <c r="M13" s="380">
        <v>4</v>
      </c>
      <c r="N13" s="378">
        <v>64</v>
      </c>
      <c r="O13" s="379"/>
      <c r="P13" s="378"/>
      <c r="Q13" s="650">
        <f t="shared" si="0"/>
        <v>4</v>
      </c>
      <c r="R13" s="651">
        <f t="shared" si="0"/>
        <v>64</v>
      </c>
    </row>
    <row r="14" spans="1:18" ht="15.75" customHeight="1">
      <c r="A14" s="1347"/>
      <c r="B14" s="1158"/>
      <c r="C14" s="389" t="s">
        <v>126</v>
      </c>
      <c r="D14" s="376" t="s">
        <v>162</v>
      </c>
      <c r="E14" s="371"/>
      <c r="F14" s="374"/>
      <c r="G14" s="373"/>
      <c r="H14" s="375"/>
      <c r="I14" s="371"/>
      <c r="J14" s="374"/>
      <c r="K14" s="373"/>
      <c r="L14" s="375"/>
      <c r="M14" s="371"/>
      <c r="N14" s="374"/>
      <c r="O14" s="373">
        <v>4</v>
      </c>
      <c r="P14" s="372">
        <v>64</v>
      </c>
      <c r="Q14" s="646">
        <f t="shared" si="0"/>
        <v>4</v>
      </c>
      <c r="R14" s="647">
        <f t="shared" si="0"/>
        <v>64</v>
      </c>
    </row>
    <row r="15" spans="1:18" ht="15.75" customHeight="1">
      <c r="A15" s="1347"/>
      <c r="B15" s="1158"/>
      <c r="C15" s="389" t="s">
        <v>117</v>
      </c>
      <c r="D15" s="376" t="s">
        <v>125</v>
      </c>
      <c r="E15" s="371"/>
      <c r="F15" s="374"/>
      <c r="G15" s="373"/>
      <c r="H15" s="375"/>
      <c r="I15" s="371"/>
      <c r="J15" s="374"/>
      <c r="K15" s="373"/>
      <c r="L15" s="375"/>
      <c r="M15" s="371">
        <v>4</v>
      </c>
      <c r="N15" s="374">
        <v>64</v>
      </c>
      <c r="O15" s="373">
        <v>4</v>
      </c>
      <c r="P15" s="372">
        <v>64</v>
      </c>
      <c r="Q15" s="646">
        <f t="shared" si="0"/>
        <v>8</v>
      </c>
      <c r="R15" s="647">
        <f t="shared" si="0"/>
        <v>128</v>
      </c>
    </row>
    <row r="16" spans="1:18" ht="15.75" customHeight="1">
      <c r="A16" s="1348"/>
      <c r="B16" s="1159"/>
      <c r="C16" s="1160" t="s">
        <v>76</v>
      </c>
      <c r="D16" s="1161"/>
      <c r="E16" s="369">
        <f>SUM(E13:E15)</f>
        <v>0</v>
      </c>
      <c r="F16" s="368"/>
      <c r="G16" s="367"/>
      <c r="H16" s="366">
        <f>SUM(H13:H15)</f>
        <v>0</v>
      </c>
      <c r="I16" s="369">
        <f>SUM(I13:I15)</f>
        <v>0</v>
      </c>
      <c r="J16" s="368"/>
      <c r="K16" s="367"/>
      <c r="L16" s="366">
        <f>SUM(L13:L15)</f>
        <v>0</v>
      </c>
      <c r="M16" s="369">
        <f>SUM(M13:M15)</f>
        <v>8</v>
      </c>
      <c r="N16" s="368">
        <f>SUM(N13:N15)</f>
        <v>128</v>
      </c>
      <c r="O16" s="367">
        <f>SUM(O13:O15)</f>
        <v>8</v>
      </c>
      <c r="P16" s="368">
        <f>SUM(P13:P15)</f>
        <v>128</v>
      </c>
      <c r="Q16" s="648">
        <f t="shared" si="0"/>
        <v>16</v>
      </c>
      <c r="R16" s="649">
        <f t="shared" si="0"/>
        <v>256</v>
      </c>
    </row>
    <row r="17" spans="1:18" ht="15.75" customHeight="1">
      <c r="A17" s="1349" t="s">
        <v>179</v>
      </c>
      <c r="B17" s="1157">
        <v>4</v>
      </c>
      <c r="C17" s="383" t="s">
        <v>118</v>
      </c>
      <c r="D17" s="382" t="s">
        <v>12</v>
      </c>
      <c r="E17" s="380"/>
      <c r="F17" s="378"/>
      <c r="G17" s="379"/>
      <c r="H17" s="381"/>
      <c r="I17" s="380">
        <v>4</v>
      </c>
      <c r="J17" s="378">
        <v>64</v>
      </c>
      <c r="K17" s="379"/>
      <c r="L17" s="381"/>
      <c r="M17" s="380"/>
      <c r="N17" s="378"/>
      <c r="O17" s="379"/>
      <c r="P17" s="378"/>
      <c r="Q17" s="652">
        <f t="shared" si="0"/>
        <v>4</v>
      </c>
      <c r="R17" s="653">
        <f t="shared" si="0"/>
        <v>64</v>
      </c>
    </row>
    <row r="18" spans="1:18" ht="15.75" customHeight="1">
      <c r="A18" s="1350"/>
      <c r="B18" s="1159"/>
      <c r="C18" s="1160" t="s">
        <v>76</v>
      </c>
      <c r="D18" s="1161"/>
      <c r="E18" s="369">
        <f>SUM(E17:E17)</f>
        <v>0</v>
      </c>
      <c r="F18" s="368"/>
      <c r="G18" s="367"/>
      <c r="H18" s="366">
        <f>SUM(H17:H17)</f>
        <v>0</v>
      </c>
      <c r="I18" s="369">
        <f>SUM(I17:I17)</f>
        <v>4</v>
      </c>
      <c r="J18" s="368">
        <f>SUM(J17)</f>
        <v>64</v>
      </c>
      <c r="K18" s="367"/>
      <c r="L18" s="366">
        <f>SUM(L17:L17)</f>
        <v>0</v>
      </c>
      <c r="M18" s="369">
        <f>SUM(M17:M17)</f>
        <v>0</v>
      </c>
      <c r="N18" s="368"/>
      <c r="O18" s="367"/>
      <c r="P18" s="368">
        <f>SUM(P17:P17)</f>
        <v>0</v>
      </c>
      <c r="Q18" s="648">
        <f t="shared" si="0"/>
        <v>4</v>
      </c>
      <c r="R18" s="649">
        <f t="shared" si="0"/>
        <v>64</v>
      </c>
    </row>
    <row r="19" spans="1:18" ht="15.75" customHeight="1">
      <c r="A19" s="1349" t="s">
        <v>159</v>
      </c>
      <c r="B19" s="1157">
        <v>4</v>
      </c>
      <c r="C19" s="383" t="s">
        <v>101</v>
      </c>
      <c r="D19" s="382" t="s">
        <v>148</v>
      </c>
      <c r="E19" s="380"/>
      <c r="F19" s="378"/>
      <c r="G19" s="379"/>
      <c r="H19" s="381"/>
      <c r="I19" s="380"/>
      <c r="J19" s="378"/>
      <c r="K19" s="379">
        <v>4</v>
      </c>
      <c r="L19" s="381">
        <v>64</v>
      </c>
      <c r="M19" s="380"/>
      <c r="N19" s="378"/>
      <c r="O19" s="379"/>
      <c r="P19" s="378"/>
      <c r="Q19" s="652">
        <f t="shared" si="0"/>
        <v>4</v>
      </c>
      <c r="R19" s="653">
        <f t="shared" si="0"/>
        <v>64</v>
      </c>
    </row>
    <row r="20" spans="1:18" ht="15.75" customHeight="1">
      <c r="A20" s="1350"/>
      <c r="B20" s="1159"/>
      <c r="C20" s="1160" t="s">
        <v>76</v>
      </c>
      <c r="D20" s="1161"/>
      <c r="E20" s="369">
        <f>SUM(E19:E19)</f>
        <v>0</v>
      </c>
      <c r="F20" s="368"/>
      <c r="G20" s="367"/>
      <c r="H20" s="366">
        <f>SUM(H19:H19)</f>
        <v>0</v>
      </c>
      <c r="I20" s="369">
        <f>SUM(I19:I19)</f>
        <v>0</v>
      </c>
      <c r="J20" s="368"/>
      <c r="K20" s="367">
        <f>SUM(K19)</f>
        <v>4</v>
      </c>
      <c r="L20" s="366">
        <f>SUM(L19:L19)</f>
        <v>64</v>
      </c>
      <c r="M20" s="369">
        <f>SUM(M19:M19)</f>
        <v>0</v>
      </c>
      <c r="N20" s="368"/>
      <c r="O20" s="367"/>
      <c r="P20" s="368">
        <f>SUM(P19:P19)</f>
        <v>0</v>
      </c>
      <c r="Q20" s="648">
        <f t="shared" si="0"/>
        <v>4</v>
      </c>
      <c r="R20" s="649">
        <f t="shared" si="0"/>
        <v>64</v>
      </c>
    </row>
    <row r="21" spans="1:18" ht="15.75" customHeight="1">
      <c r="A21" s="1346" t="s">
        <v>34</v>
      </c>
      <c r="B21" s="1157">
        <v>16</v>
      </c>
      <c r="C21" s="388" t="s">
        <v>127</v>
      </c>
      <c r="D21" s="382" t="s">
        <v>232</v>
      </c>
      <c r="E21" s="380"/>
      <c r="F21" s="378"/>
      <c r="G21" s="379"/>
      <c r="H21" s="381"/>
      <c r="I21" s="380"/>
      <c r="J21" s="378"/>
      <c r="K21" s="379"/>
      <c r="L21" s="381"/>
      <c r="M21" s="380">
        <v>4</v>
      </c>
      <c r="N21" s="378">
        <v>64</v>
      </c>
      <c r="O21" s="379"/>
      <c r="P21" s="378"/>
      <c r="Q21" s="650">
        <f t="shared" si="0"/>
        <v>4</v>
      </c>
      <c r="R21" s="651">
        <f t="shared" si="0"/>
        <v>64</v>
      </c>
    </row>
    <row r="22" spans="1:18" ht="15.75" customHeight="1">
      <c r="A22" s="1347"/>
      <c r="B22" s="1158"/>
      <c r="C22" s="389" t="s">
        <v>132</v>
      </c>
      <c r="D22" s="376" t="s">
        <v>182</v>
      </c>
      <c r="E22" s="371"/>
      <c r="F22" s="374"/>
      <c r="G22" s="373"/>
      <c r="H22" s="375"/>
      <c r="I22" s="371"/>
      <c r="J22" s="374"/>
      <c r="K22" s="373"/>
      <c r="L22" s="375"/>
      <c r="M22" s="371"/>
      <c r="N22" s="374"/>
      <c r="O22" s="373">
        <v>4</v>
      </c>
      <c r="P22" s="372">
        <v>64</v>
      </c>
      <c r="Q22" s="646">
        <f t="shared" si="0"/>
        <v>4</v>
      </c>
      <c r="R22" s="647">
        <f t="shared" si="0"/>
        <v>64</v>
      </c>
    </row>
    <row r="23" spans="1:18" ht="15.75" customHeight="1">
      <c r="A23" s="1347"/>
      <c r="B23" s="1158"/>
      <c r="C23" s="389" t="s">
        <v>117</v>
      </c>
      <c r="D23" s="376" t="s">
        <v>125</v>
      </c>
      <c r="E23" s="371"/>
      <c r="F23" s="374"/>
      <c r="G23" s="373"/>
      <c r="H23" s="375"/>
      <c r="I23" s="371"/>
      <c r="J23" s="374"/>
      <c r="K23" s="373"/>
      <c r="L23" s="375"/>
      <c r="M23" s="371">
        <v>4</v>
      </c>
      <c r="N23" s="374">
        <v>64</v>
      </c>
      <c r="O23" s="373">
        <v>4</v>
      </c>
      <c r="P23" s="372">
        <v>64</v>
      </c>
      <c r="Q23" s="646">
        <f t="shared" si="0"/>
        <v>8</v>
      </c>
      <c r="R23" s="647">
        <f t="shared" si="0"/>
        <v>128</v>
      </c>
    </row>
    <row r="24" spans="1:18" ht="15.75" customHeight="1">
      <c r="A24" s="1347"/>
      <c r="B24" s="1158"/>
      <c r="C24" s="1351" t="s">
        <v>76</v>
      </c>
      <c r="D24" s="1352"/>
      <c r="E24" s="394">
        <f>SUM(E21:E23)</f>
        <v>0</v>
      </c>
      <c r="F24" s="395"/>
      <c r="G24" s="396"/>
      <c r="H24" s="397">
        <f>SUM(H21:H23)</f>
        <v>0</v>
      </c>
      <c r="I24" s="394">
        <f>SUM(I21:I23)</f>
        <v>0</v>
      </c>
      <c r="J24" s="395"/>
      <c r="K24" s="396"/>
      <c r="L24" s="397">
        <f>SUM(L21:L23)</f>
        <v>0</v>
      </c>
      <c r="M24" s="394">
        <f>SUM(M21:M23)</f>
        <v>8</v>
      </c>
      <c r="N24" s="395">
        <f>SUM(N21:N23)</f>
        <v>128</v>
      </c>
      <c r="O24" s="396">
        <f>SUM(O21:O23)</f>
        <v>8</v>
      </c>
      <c r="P24" s="395">
        <f>SUM(P21:P23)</f>
        <v>128</v>
      </c>
      <c r="Q24" s="654">
        <f t="shared" si="0"/>
        <v>16</v>
      </c>
      <c r="R24" s="655">
        <f t="shared" si="0"/>
        <v>256</v>
      </c>
    </row>
    <row r="25" spans="1:18" ht="15.75" customHeight="1">
      <c r="A25" s="1353" t="s">
        <v>191</v>
      </c>
      <c r="B25" s="1355">
        <v>3</v>
      </c>
      <c r="C25" s="785" t="s">
        <v>52</v>
      </c>
      <c r="D25" s="786" t="s">
        <v>234</v>
      </c>
      <c r="E25" s="400"/>
      <c r="F25" s="401"/>
      <c r="G25" s="402"/>
      <c r="H25" s="403"/>
      <c r="I25" s="400"/>
      <c r="J25" s="401"/>
      <c r="K25" s="402"/>
      <c r="L25" s="403"/>
      <c r="M25" s="400"/>
      <c r="N25" s="401"/>
      <c r="O25" s="402">
        <v>3</v>
      </c>
      <c r="P25" s="401">
        <f>16*O25</f>
        <v>48</v>
      </c>
      <c r="Q25" s="656">
        <f t="shared" si="0"/>
        <v>3</v>
      </c>
      <c r="R25" s="657">
        <f t="shared" si="0"/>
        <v>48</v>
      </c>
    </row>
    <row r="26" spans="1:18" ht="15.75" customHeight="1">
      <c r="A26" s="1354"/>
      <c r="B26" s="1356"/>
      <c r="C26" s="1160" t="s">
        <v>76</v>
      </c>
      <c r="D26" s="1161"/>
      <c r="E26" s="369">
        <f>SUM(E15:E25)</f>
        <v>0</v>
      </c>
      <c r="F26" s="368"/>
      <c r="G26" s="367"/>
      <c r="H26" s="366">
        <f>SUM(H15:H25)</f>
        <v>0</v>
      </c>
      <c r="I26" s="369"/>
      <c r="J26" s="368">
        <f>SUM(J25:J25)</f>
        <v>0</v>
      </c>
      <c r="K26" s="367">
        <f>SUM(K25:K25)</f>
        <v>0</v>
      </c>
      <c r="L26" s="366">
        <f>SUM(L25:L25)</f>
        <v>0</v>
      </c>
      <c r="M26" s="369"/>
      <c r="N26" s="368"/>
      <c r="O26" s="367">
        <v>3</v>
      </c>
      <c r="P26" s="366">
        <v>48</v>
      </c>
      <c r="Q26" s="659">
        <f>SUM(Q25)</f>
        <v>3</v>
      </c>
      <c r="R26" s="660">
        <f>SUM(R25)</f>
        <v>48</v>
      </c>
    </row>
    <row r="27" spans="1:18" ht="15.75" customHeight="1">
      <c r="A27" s="1353" t="s">
        <v>152</v>
      </c>
      <c r="B27" s="1355">
        <v>7</v>
      </c>
      <c r="C27" s="398" t="s">
        <v>297</v>
      </c>
      <c r="D27" s="399" t="s">
        <v>46</v>
      </c>
      <c r="E27" s="400"/>
      <c r="F27" s="401"/>
      <c r="G27" s="402"/>
      <c r="H27" s="403"/>
      <c r="I27" s="400">
        <v>1</v>
      </c>
      <c r="J27" s="401">
        <v>16</v>
      </c>
      <c r="K27" s="402"/>
      <c r="L27" s="403"/>
      <c r="M27" s="400"/>
      <c r="N27" s="401"/>
      <c r="O27" s="402"/>
      <c r="P27" s="401"/>
      <c r="Q27" s="656">
        <f t="shared" si="0"/>
        <v>1</v>
      </c>
      <c r="R27" s="657">
        <f t="shared" si="0"/>
        <v>16</v>
      </c>
    </row>
    <row r="28" spans="1:18" ht="15.75" customHeight="1">
      <c r="A28" s="1357"/>
      <c r="B28" s="1358"/>
      <c r="C28" s="389" t="s">
        <v>283</v>
      </c>
      <c r="D28" s="376" t="s">
        <v>216</v>
      </c>
      <c r="E28" s="371"/>
      <c r="F28" s="374"/>
      <c r="G28" s="373"/>
      <c r="H28" s="375"/>
      <c r="I28" s="371">
        <v>3</v>
      </c>
      <c r="J28" s="374">
        <v>48</v>
      </c>
      <c r="K28" s="373"/>
      <c r="L28" s="375"/>
      <c r="M28" s="371"/>
      <c r="N28" s="374"/>
      <c r="O28" s="373"/>
      <c r="P28" s="372"/>
      <c r="Q28" s="646">
        <f t="shared" si="0"/>
        <v>3</v>
      </c>
      <c r="R28" s="658">
        <f t="shared" si="0"/>
        <v>48</v>
      </c>
    </row>
    <row r="29" spans="1:18" ht="15.75" customHeight="1">
      <c r="A29" s="1357"/>
      <c r="B29" s="1358"/>
      <c r="C29" s="404" t="s">
        <v>345</v>
      </c>
      <c r="D29" s="376" t="s">
        <v>204</v>
      </c>
      <c r="E29" s="371"/>
      <c r="F29" s="374"/>
      <c r="G29" s="373"/>
      <c r="H29" s="375"/>
      <c r="I29" s="371"/>
      <c r="J29" s="374"/>
      <c r="K29" s="373">
        <v>3</v>
      </c>
      <c r="L29" s="375">
        <v>48</v>
      </c>
      <c r="M29" s="371"/>
      <c r="N29" s="374"/>
      <c r="O29" s="373"/>
      <c r="P29" s="372"/>
      <c r="Q29" s="646">
        <f t="shared" si="0"/>
        <v>3</v>
      </c>
      <c r="R29" s="658">
        <f t="shared" si="0"/>
        <v>48</v>
      </c>
    </row>
    <row r="30" spans="1:18" ht="15.75" customHeight="1">
      <c r="A30" s="1354"/>
      <c r="B30" s="1356"/>
      <c r="C30" s="1160" t="s">
        <v>76</v>
      </c>
      <c r="D30" s="1161"/>
      <c r="E30" s="369">
        <f>SUM(E19:E29)</f>
        <v>0</v>
      </c>
      <c r="F30" s="368"/>
      <c r="G30" s="367"/>
      <c r="H30" s="366">
        <f>SUM(H19:H29)</f>
        <v>0</v>
      </c>
      <c r="I30" s="369">
        <f>SUM(I19:I29)</f>
        <v>4</v>
      </c>
      <c r="J30" s="368">
        <f>SUM(J27:J29)</f>
        <v>64</v>
      </c>
      <c r="K30" s="367">
        <f>SUM(K27:K29)</f>
        <v>3</v>
      </c>
      <c r="L30" s="366">
        <f>SUM(L27:L29)</f>
        <v>48</v>
      </c>
      <c r="M30" s="369"/>
      <c r="N30" s="368"/>
      <c r="O30" s="367"/>
      <c r="P30" s="366"/>
      <c r="Q30" s="659">
        <f t="shared" si="0"/>
        <v>7</v>
      </c>
      <c r="R30" s="660">
        <f t="shared" si="0"/>
        <v>112</v>
      </c>
    </row>
    <row r="31" spans="1:18" ht="15.75" customHeight="1">
      <c r="A31" s="1353" t="s">
        <v>294</v>
      </c>
      <c r="B31" s="1355">
        <v>7</v>
      </c>
      <c r="C31" s="398" t="s">
        <v>297</v>
      </c>
      <c r="D31" s="399" t="s">
        <v>46</v>
      </c>
      <c r="E31" s="400"/>
      <c r="F31" s="401"/>
      <c r="G31" s="402"/>
      <c r="H31" s="403"/>
      <c r="I31" s="400">
        <v>1</v>
      </c>
      <c r="J31" s="401">
        <v>16</v>
      </c>
      <c r="K31" s="402"/>
      <c r="L31" s="403"/>
      <c r="M31" s="400"/>
      <c r="N31" s="401"/>
      <c r="O31" s="402"/>
      <c r="P31" s="401"/>
      <c r="Q31" s="656">
        <f t="shared" si="0"/>
        <v>1</v>
      </c>
      <c r="R31" s="657">
        <f t="shared" si="0"/>
        <v>16</v>
      </c>
    </row>
    <row r="32" spans="1:18" ht="15.75" customHeight="1">
      <c r="A32" s="1357"/>
      <c r="B32" s="1358"/>
      <c r="C32" s="389" t="s">
        <v>283</v>
      </c>
      <c r="D32" s="376" t="s">
        <v>216</v>
      </c>
      <c r="E32" s="371"/>
      <c r="F32" s="374"/>
      <c r="G32" s="373"/>
      <c r="H32" s="375"/>
      <c r="I32" s="371">
        <v>3</v>
      </c>
      <c r="J32" s="374">
        <v>48</v>
      </c>
      <c r="K32" s="373"/>
      <c r="L32" s="375"/>
      <c r="M32" s="371"/>
      <c r="N32" s="374"/>
      <c r="O32" s="373"/>
      <c r="P32" s="372"/>
      <c r="Q32" s="646">
        <f t="shared" si="0"/>
        <v>3</v>
      </c>
      <c r="R32" s="658">
        <f t="shared" si="0"/>
        <v>48</v>
      </c>
    </row>
    <row r="33" spans="1:18" ht="15.75" customHeight="1">
      <c r="A33" s="1357"/>
      <c r="B33" s="1358"/>
      <c r="C33" s="404" t="s">
        <v>295</v>
      </c>
      <c r="D33" s="376" t="s">
        <v>14</v>
      </c>
      <c r="E33" s="371"/>
      <c r="F33" s="374"/>
      <c r="G33" s="373"/>
      <c r="H33" s="375"/>
      <c r="I33" s="371"/>
      <c r="J33" s="374"/>
      <c r="K33" s="373">
        <v>3</v>
      </c>
      <c r="L33" s="375">
        <v>48</v>
      </c>
      <c r="M33" s="371"/>
      <c r="N33" s="374"/>
      <c r="O33" s="373"/>
      <c r="P33" s="372"/>
      <c r="Q33" s="646">
        <f t="shared" si="0"/>
        <v>3</v>
      </c>
      <c r="R33" s="658">
        <f t="shared" si="0"/>
        <v>48</v>
      </c>
    </row>
    <row r="34" spans="1:18" ht="15.75" customHeight="1">
      <c r="A34" s="1354"/>
      <c r="B34" s="1356"/>
      <c r="C34" s="1160" t="s">
        <v>76</v>
      </c>
      <c r="D34" s="1161"/>
      <c r="E34" s="369">
        <f>SUM(E23:E33)</f>
        <v>0</v>
      </c>
      <c r="F34" s="368"/>
      <c r="G34" s="367"/>
      <c r="H34" s="366">
        <f>SUM(H23:H33)</f>
        <v>0</v>
      </c>
      <c r="I34" s="369">
        <f>SUM(I31:I33)</f>
        <v>4</v>
      </c>
      <c r="J34" s="368">
        <f>SUM(J31:J33)</f>
        <v>64</v>
      </c>
      <c r="K34" s="367">
        <f>SUM(K31:K33)</f>
        <v>3</v>
      </c>
      <c r="L34" s="366">
        <f>SUM(L31:L33)</f>
        <v>48</v>
      </c>
      <c r="M34" s="369"/>
      <c r="N34" s="368"/>
      <c r="O34" s="367"/>
      <c r="P34" s="366"/>
      <c r="Q34" s="659">
        <f t="shared" si="0"/>
        <v>7</v>
      </c>
      <c r="R34" s="660">
        <f t="shared" si="0"/>
        <v>112</v>
      </c>
    </row>
    <row r="35" spans="1:18" ht="15.75" customHeight="1">
      <c r="A35" s="1353" t="s">
        <v>215</v>
      </c>
      <c r="B35" s="1355">
        <v>16</v>
      </c>
      <c r="C35" s="398" t="s">
        <v>307</v>
      </c>
      <c r="D35" s="399" t="s">
        <v>210</v>
      </c>
      <c r="E35" s="400"/>
      <c r="F35" s="401"/>
      <c r="G35" s="402"/>
      <c r="H35" s="403"/>
      <c r="I35" s="400"/>
      <c r="J35" s="401"/>
      <c r="K35" s="402"/>
      <c r="L35" s="403"/>
      <c r="M35" s="380">
        <v>4</v>
      </c>
      <c r="N35" s="378">
        <v>64</v>
      </c>
      <c r="O35" s="379"/>
      <c r="P35" s="378"/>
      <c r="Q35" s="656">
        <f t="shared" si="0"/>
        <v>4</v>
      </c>
      <c r="R35" s="657">
        <f t="shared" si="0"/>
        <v>64</v>
      </c>
    </row>
    <row r="36" spans="1:18" ht="15.75" customHeight="1">
      <c r="A36" s="1357"/>
      <c r="B36" s="1358"/>
      <c r="C36" s="398" t="s">
        <v>302</v>
      </c>
      <c r="D36" s="376" t="s">
        <v>164</v>
      </c>
      <c r="E36" s="371"/>
      <c r="F36" s="374"/>
      <c r="G36" s="373"/>
      <c r="H36" s="375"/>
      <c r="I36" s="371"/>
      <c r="J36" s="374"/>
      <c r="K36" s="373"/>
      <c r="L36" s="375"/>
      <c r="M36" s="371"/>
      <c r="N36" s="374"/>
      <c r="O36" s="373">
        <v>4</v>
      </c>
      <c r="P36" s="372">
        <v>64</v>
      </c>
      <c r="Q36" s="646">
        <f t="shared" si="0"/>
        <v>4</v>
      </c>
      <c r="R36" s="658">
        <f t="shared" si="0"/>
        <v>64</v>
      </c>
    </row>
    <row r="37" spans="1:18" ht="15.75" customHeight="1">
      <c r="A37" s="1357"/>
      <c r="B37" s="1358"/>
      <c r="C37" s="404" t="s">
        <v>117</v>
      </c>
      <c r="D37" s="376" t="s">
        <v>125</v>
      </c>
      <c r="E37" s="371"/>
      <c r="F37" s="374"/>
      <c r="G37" s="373"/>
      <c r="H37" s="375"/>
      <c r="I37" s="371"/>
      <c r="J37" s="374"/>
      <c r="K37" s="373"/>
      <c r="L37" s="375"/>
      <c r="M37" s="371">
        <v>4</v>
      </c>
      <c r="N37" s="374">
        <v>64</v>
      </c>
      <c r="O37" s="373">
        <v>4</v>
      </c>
      <c r="P37" s="372">
        <v>64</v>
      </c>
      <c r="Q37" s="646">
        <f t="shared" si="0"/>
        <v>8</v>
      </c>
      <c r="R37" s="658">
        <f t="shared" si="0"/>
        <v>128</v>
      </c>
    </row>
    <row r="38" spans="1:18" ht="15.75" customHeight="1">
      <c r="A38" s="1354"/>
      <c r="B38" s="1356"/>
      <c r="C38" s="1160" t="s">
        <v>76</v>
      </c>
      <c r="D38" s="1161"/>
      <c r="E38" s="369">
        <f>SUM(E29:E37)</f>
        <v>0</v>
      </c>
      <c r="F38" s="368"/>
      <c r="G38" s="367"/>
      <c r="H38" s="366">
        <f>SUM(H29:H37)</f>
        <v>0</v>
      </c>
      <c r="I38" s="369"/>
      <c r="J38" s="368"/>
      <c r="K38" s="367"/>
      <c r="L38" s="366"/>
      <c r="M38" s="394">
        <f>SUM(M35:M37)</f>
        <v>8</v>
      </c>
      <c r="N38" s="395">
        <f>SUM(N35:N37)</f>
        <v>128</v>
      </c>
      <c r="O38" s="396">
        <f>SUM(O35:O37)</f>
        <v>8</v>
      </c>
      <c r="P38" s="395">
        <f>SUM(P35:P37)</f>
        <v>128</v>
      </c>
      <c r="Q38" s="659">
        <f t="shared" si="0"/>
        <v>16</v>
      </c>
      <c r="R38" s="660">
        <f t="shared" si="0"/>
        <v>256</v>
      </c>
    </row>
    <row r="39" spans="1:18" ht="15.75" customHeight="1">
      <c r="A39" s="1353" t="s">
        <v>39</v>
      </c>
      <c r="B39" s="1355">
        <v>16</v>
      </c>
      <c r="C39" s="398" t="s">
        <v>324</v>
      </c>
      <c r="D39" s="399" t="s">
        <v>183</v>
      </c>
      <c r="E39" s="400"/>
      <c r="F39" s="401"/>
      <c r="G39" s="402"/>
      <c r="H39" s="403"/>
      <c r="I39" s="400"/>
      <c r="J39" s="401"/>
      <c r="K39" s="402"/>
      <c r="L39" s="403"/>
      <c r="M39" s="380">
        <v>4</v>
      </c>
      <c r="N39" s="378">
        <v>64</v>
      </c>
      <c r="O39" s="379"/>
      <c r="P39" s="378"/>
      <c r="Q39" s="656">
        <f t="shared" si="0"/>
        <v>4</v>
      </c>
      <c r="R39" s="657">
        <f t="shared" si="0"/>
        <v>64</v>
      </c>
    </row>
    <row r="40" spans="1:18" ht="15.75" customHeight="1">
      <c r="A40" s="1357"/>
      <c r="B40" s="1358"/>
      <c r="C40" s="404" t="s">
        <v>44</v>
      </c>
      <c r="D40" s="376" t="s">
        <v>222</v>
      </c>
      <c r="E40" s="371"/>
      <c r="F40" s="374"/>
      <c r="G40" s="373"/>
      <c r="H40" s="375"/>
      <c r="I40" s="371"/>
      <c r="J40" s="374"/>
      <c r="K40" s="373"/>
      <c r="L40" s="375"/>
      <c r="M40" s="371"/>
      <c r="N40" s="374"/>
      <c r="O40" s="373">
        <v>4</v>
      </c>
      <c r="P40" s="372">
        <v>64</v>
      </c>
      <c r="Q40" s="646">
        <f t="shared" si="0"/>
        <v>4</v>
      </c>
      <c r="R40" s="658">
        <f t="shared" si="0"/>
        <v>64</v>
      </c>
    </row>
    <row r="41" spans="1:18" ht="15.75" customHeight="1">
      <c r="A41" s="1357"/>
      <c r="B41" s="1358"/>
      <c r="C41" s="404" t="s">
        <v>117</v>
      </c>
      <c r="D41" s="376" t="s">
        <v>125</v>
      </c>
      <c r="E41" s="371"/>
      <c r="F41" s="374"/>
      <c r="G41" s="373"/>
      <c r="H41" s="375"/>
      <c r="I41" s="371"/>
      <c r="J41" s="374"/>
      <c r="K41" s="373"/>
      <c r="L41" s="375"/>
      <c r="M41" s="371">
        <v>4</v>
      </c>
      <c r="N41" s="374">
        <v>64</v>
      </c>
      <c r="O41" s="373">
        <v>4</v>
      </c>
      <c r="P41" s="372">
        <v>64</v>
      </c>
      <c r="Q41" s="646">
        <f t="shared" si="0"/>
        <v>8</v>
      </c>
      <c r="R41" s="658">
        <f t="shared" si="0"/>
        <v>128</v>
      </c>
    </row>
    <row r="42" spans="1:18" ht="15.75" customHeight="1">
      <c r="A42" s="1354"/>
      <c r="B42" s="1356"/>
      <c r="C42" s="1160" t="s">
        <v>76</v>
      </c>
      <c r="D42" s="1161"/>
      <c r="E42" s="369">
        <f>SUM(E23:E41)</f>
        <v>0</v>
      </c>
      <c r="F42" s="368"/>
      <c r="G42" s="367"/>
      <c r="H42" s="366">
        <f>SUM(H23:H41)</f>
        <v>0</v>
      </c>
      <c r="I42" s="369"/>
      <c r="J42" s="368"/>
      <c r="K42" s="367"/>
      <c r="L42" s="366"/>
      <c r="M42" s="394">
        <f>SUM(M39:M41)</f>
        <v>8</v>
      </c>
      <c r="N42" s="395">
        <f>SUM(N39:N41)</f>
        <v>128</v>
      </c>
      <c r="O42" s="396">
        <f>SUM(O39:O41)</f>
        <v>8</v>
      </c>
      <c r="P42" s="395">
        <f>SUM(P39:P41)</f>
        <v>128</v>
      </c>
      <c r="Q42" s="659">
        <f t="shared" si="0"/>
        <v>16</v>
      </c>
      <c r="R42" s="660">
        <f t="shared" si="0"/>
        <v>256</v>
      </c>
    </row>
    <row r="43" spans="1:18" ht="15.75" customHeight="1"/>
    <row r="44" spans="1:18" ht="15.75" customHeight="1"/>
    <row r="45" spans="1:18" ht="15.75" customHeight="1"/>
    <row r="46" spans="1:18" ht="15.75" customHeight="1"/>
    <row r="47" spans="1:18" ht="15.75" customHeight="1"/>
    <row r="48" spans="1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47">
    <mergeCell ref="A35:A38"/>
    <mergeCell ref="B35:B38"/>
    <mergeCell ref="C38:D38"/>
    <mergeCell ref="A39:A42"/>
    <mergeCell ref="B39:B42"/>
    <mergeCell ref="C42:D42"/>
    <mergeCell ref="A27:A30"/>
    <mergeCell ref="B27:B30"/>
    <mergeCell ref="C30:D30"/>
    <mergeCell ref="A31:A34"/>
    <mergeCell ref="B31:B34"/>
    <mergeCell ref="C34:D34"/>
    <mergeCell ref="A21:A24"/>
    <mergeCell ref="B21:B24"/>
    <mergeCell ref="C24:D24"/>
    <mergeCell ref="A25:A26"/>
    <mergeCell ref="B25:B26"/>
    <mergeCell ref="C26:D26"/>
    <mergeCell ref="A17:A18"/>
    <mergeCell ref="B17:B18"/>
    <mergeCell ref="C18:D18"/>
    <mergeCell ref="A19:A20"/>
    <mergeCell ref="B19:B20"/>
    <mergeCell ref="C20:D20"/>
    <mergeCell ref="O4:P4"/>
    <mergeCell ref="A6:A12"/>
    <mergeCell ref="B6:B12"/>
    <mergeCell ref="C12:D12"/>
    <mergeCell ref="A13:A16"/>
    <mergeCell ref="B13:B16"/>
    <mergeCell ref="C16:D16"/>
    <mergeCell ref="A1:R1"/>
    <mergeCell ref="A2:B2"/>
    <mergeCell ref="A3:A5"/>
    <mergeCell ref="B3:B5"/>
    <mergeCell ref="C3:C5"/>
    <mergeCell ref="D3:D5"/>
    <mergeCell ref="E3:H3"/>
    <mergeCell ref="I3:L3"/>
    <mergeCell ref="M3:P3"/>
    <mergeCell ref="Q3:Q5"/>
    <mergeCell ref="R3:R5"/>
    <mergeCell ref="E4:F4"/>
    <mergeCell ref="G4:H4"/>
    <mergeCell ref="I4:J4"/>
    <mergeCell ref="K4:L4"/>
    <mergeCell ref="M4:N4"/>
  </mergeCells>
  <phoneticPr fontId="36" type="noConversion"/>
  <pageMargins left="0.24805556237697601" right="0.24805556237697601" top="0.39375001192092896" bottom="0.39375001192092896" header="0.19666667282581329" footer="0.19666667282581329"/>
  <pageSetup paperSize="9" scale="70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00B0F0"/>
  </sheetPr>
  <dimension ref="A1:Z91"/>
  <sheetViews>
    <sheetView view="pageBreakPreview" zoomScale="110" zoomScaleNormal="110" zoomScaleSheetLayoutView="110" workbookViewId="0">
      <selection sqref="A1:Q1"/>
    </sheetView>
  </sheetViews>
  <sheetFormatPr defaultColWidth="9.140625" defaultRowHeight="13.5"/>
  <cols>
    <col min="1" max="1" width="11" style="68" customWidth="1"/>
    <col min="2" max="2" width="22" style="68" customWidth="1"/>
    <col min="3" max="3" width="20.42578125" style="68" customWidth="1"/>
    <col min="4" max="5" width="6.85546875" style="68" customWidth="1"/>
    <col min="6" max="6" width="5.5703125" style="68" customWidth="1"/>
    <col min="7" max="7" width="5.85546875" style="68" customWidth="1"/>
    <col min="8" max="8" width="5.5703125" style="68" customWidth="1"/>
    <col min="9" max="9" width="6.28515625" style="68" customWidth="1"/>
    <col min="10" max="10" width="6.7109375" style="68" customWidth="1"/>
    <col min="11" max="15" width="6.85546875" style="68" customWidth="1"/>
    <col min="16" max="16" width="5.140625" style="68" customWidth="1"/>
    <col min="17" max="17" width="8.85546875" style="68" customWidth="1"/>
    <col min="18" max="18" width="3.5703125" style="68" customWidth="1"/>
    <col min="19" max="16384" width="9.140625" style="68"/>
  </cols>
  <sheetData>
    <row r="1" spans="1:17" s="61" customFormat="1" ht="24">
      <c r="A1" s="892" t="s">
        <v>346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</row>
    <row r="2" spans="1:17" ht="19.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7.850000000000001" customHeight="1">
      <c r="A3" s="893" t="s">
        <v>27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3"/>
      <c r="M3" s="893"/>
      <c r="N3" s="893"/>
      <c r="O3" s="893"/>
      <c r="P3" s="893"/>
      <c r="Q3" s="893"/>
    </row>
    <row r="4" spans="1:17" ht="27.75" customHeight="1">
      <c r="A4" s="275" t="s">
        <v>69</v>
      </c>
      <c r="B4" s="662" t="s">
        <v>188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</row>
    <row r="5" spans="1:17" ht="20.25" customHeight="1">
      <c r="A5" s="895" t="s">
        <v>102</v>
      </c>
      <c r="B5" s="905" t="s">
        <v>73</v>
      </c>
      <c r="C5" s="1360" t="s">
        <v>249</v>
      </c>
      <c r="D5" s="1361"/>
      <c r="E5" s="903" t="s">
        <v>60</v>
      </c>
      <c r="F5" s="1363" t="s">
        <v>61</v>
      </c>
      <c r="G5" s="1363"/>
      <c r="H5" s="1363"/>
      <c r="I5" s="1363"/>
      <c r="J5" s="1364" t="s">
        <v>272</v>
      </c>
      <c r="K5" s="1365"/>
      <c r="L5" s="1364" t="s">
        <v>242</v>
      </c>
      <c r="M5" s="1366"/>
      <c r="N5" s="1367" t="s">
        <v>277</v>
      </c>
      <c r="O5" s="1366"/>
      <c r="P5" s="895" t="s">
        <v>53</v>
      </c>
      <c r="Q5" s="910" t="s">
        <v>55</v>
      </c>
    </row>
    <row r="6" spans="1:17" ht="20.25" customHeight="1">
      <c r="A6" s="896"/>
      <c r="B6" s="1359"/>
      <c r="C6" s="1362"/>
      <c r="D6" s="973"/>
      <c r="E6" s="904"/>
      <c r="F6" s="331" t="s">
        <v>251</v>
      </c>
      <c r="G6" s="330" t="s">
        <v>260</v>
      </c>
      <c r="H6" s="330" t="s">
        <v>273</v>
      </c>
      <c r="I6" s="349" t="s">
        <v>255</v>
      </c>
      <c r="J6" s="345" t="s">
        <v>268</v>
      </c>
      <c r="K6" s="344" t="s">
        <v>248</v>
      </c>
      <c r="L6" s="345" t="s">
        <v>268</v>
      </c>
      <c r="M6" s="346" t="s">
        <v>248</v>
      </c>
      <c r="N6" s="350" t="s">
        <v>268</v>
      </c>
      <c r="O6" s="346" t="s">
        <v>248</v>
      </c>
      <c r="P6" s="896"/>
      <c r="Q6" s="911"/>
    </row>
    <row r="7" spans="1:17" ht="20.25" customHeight="1">
      <c r="A7" s="943" t="s">
        <v>250</v>
      </c>
      <c r="B7" s="912" t="s">
        <v>266</v>
      </c>
      <c r="C7" s="1368" t="s">
        <v>92</v>
      </c>
      <c r="D7" s="1369"/>
      <c r="E7" s="352">
        <v>4</v>
      </c>
      <c r="F7" s="175">
        <v>3</v>
      </c>
      <c r="G7" s="75"/>
      <c r="H7" s="75"/>
      <c r="I7" s="140"/>
      <c r="J7" s="144">
        <v>3</v>
      </c>
      <c r="K7" s="140"/>
      <c r="L7" s="144"/>
      <c r="M7" s="83"/>
      <c r="N7" s="175"/>
      <c r="O7" s="83"/>
      <c r="P7" s="919">
        <f>SUM(J7:O10)</f>
        <v>12</v>
      </c>
      <c r="Q7" s="921">
        <v>24</v>
      </c>
    </row>
    <row r="8" spans="1:17" ht="20.25" customHeight="1">
      <c r="A8" s="944"/>
      <c r="B8" s="913"/>
      <c r="C8" s="1370" t="s">
        <v>135</v>
      </c>
      <c r="D8" s="1371"/>
      <c r="E8" s="337">
        <v>4</v>
      </c>
      <c r="F8" s="82">
        <v>3</v>
      </c>
      <c r="G8" s="64"/>
      <c r="H8" s="64"/>
      <c r="I8" s="141"/>
      <c r="J8" s="145"/>
      <c r="K8" s="141">
        <v>3</v>
      </c>
      <c r="L8" s="145"/>
      <c r="M8" s="142"/>
      <c r="N8" s="82"/>
      <c r="O8" s="142"/>
      <c r="P8" s="920"/>
      <c r="Q8" s="922"/>
    </row>
    <row r="9" spans="1:17" ht="20.25" customHeight="1">
      <c r="A9" s="944"/>
      <c r="B9" s="913"/>
      <c r="C9" s="1370" t="s">
        <v>276</v>
      </c>
      <c r="D9" s="1372"/>
      <c r="E9" s="357">
        <v>4</v>
      </c>
      <c r="F9" s="176"/>
      <c r="G9" s="76">
        <v>3</v>
      </c>
      <c r="H9" s="76"/>
      <c r="I9" s="143"/>
      <c r="J9" s="146"/>
      <c r="K9" s="143"/>
      <c r="L9" s="146">
        <v>3</v>
      </c>
      <c r="M9" s="84"/>
      <c r="N9" s="176"/>
      <c r="O9" s="84"/>
      <c r="P9" s="920"/>
      <c r="Q9" s="922"/>
    </row>
    <row r="10" spans="1:17" ht="20.25" customHeight="1">
      <c r="A10" s="943"/>
      <c r="B10" s="120"/>
      <c r="C10" s="1373" t="s">
        <v>85</v>
      </c>
      <c r="D10" s="1374"/>
      <c r="E10" s="337">
        <v>4</v>
      </c>
      <c r="F10" s="82"/>
      <c r="G10" s="64">
        <v>3</v>
      </c>
      <c r="H10" s="64"/>
      <c r="I10" s="141"/>
      <c r="J10" s="145"/>
      <c r="K10" s="141"/>
      <c r="L10" s="145"/>
      <c r="M10" s="142">
        <v>3</v>
      </c>
      <c r="N10" s="82"/>
      <c r="O10" s="142"/>
      <c r="P10" s="920"/>
      <c r="Q10" s="922"/>
    </row>
    <row r="11" spans="1:17" ht="20.25" customHeight="1">
      <c r="A11" s="944"/>
      <c r="B11" s="912" t="s">
        <v>264</v>
      </c>
      <c r="C11" s="1368" t="s">
        <v>107</v>
      </c>
      <c r="D11" s="1375"/>
      <c r="E11" s="352">
        <v>4</v>
      </c>
      <c r="F11" s="175">
        <v>4</v>
      </c>
      <c r="G11" s="75"/>
      <c r="H11" s="75"/>
      <c r="I11" s="140"/>
      <c r="J11" s="144">
        <v>4</v>
      </c>
      <c r="K11" s="140"/>
      <c r="L11" s="144"/>
      <c r="M11" s="83"/>
      <c r="N11" s="175"/>
      <c r="O11" s="83"/>
      <c r="P11" s="919">
        <f>SUM(J11:O14)</f>
        <v>14</v>
      </c>
      <c r="Q11" s="922"/>
    </row>
    <row r="12" spans="1:17" ht="20.25" customHeight="1">
      <c r="A12" s="943"/>
      <c r="B12" s="913"/>
      <c r="C12" s="1376" t="s">
        <v>141</v>
      </c>
      <c r="D12" s="1377"/>
      <c r="E12" s="337">
        <v>4</v>
      </c>
      <c r="F12" s="82">
        <v>4</v>
      </c>
      <c r="G12" s="64"/>
      <c r="H12" s="64"/>
      <c r="I12" s="141"/>
      <c r="J12" s="145"/>
      <c r="K12" s="141">
        <v>4</v>
      </c>
      <c r="L12" s="145"/>
      <c r="M12" s="142"/>
      <c r="N12" s="82"/>
      <c r="O12" s="142"/>
      <c r="P12" s="920"/>
      <c r="Q12" s="922"/>
    </row>
    <row r="13" spans="1:17" ht="20.25" customHeight="1">
      <c r="A13" s="944"/>
      <c r="B13" s="913"/>
      <c r="C13" s="1370" t="s">
        <v>265</v>
      </c>
      <c r="D13" s="1371"/>
      <c r="E13" s="357">
        <v>4</v>
      </c>
      <c r="F13" s="176"/>
      <c r="G13" s="76">
        <v>3</v>
      </c>
      <c r="H13" s="76"/>
      <c r="I13" s="143"/>
      <c r="J13" s="146"/>
      <c r="K13" s="143"/>
      <c r="L13" s="146">
        <v>3</v>
      </c>
      <c r="M13" s="84"/>
      <c r="N13" s="176"/>
      <c r="O13" s="84"/>
      <c r="P13" s="920"/>
      <c r="Q13" s="922"/>
    </row>
    <row r="14" spans="1:17" ht="20.25" customHeight="1">
      <c r="A14" s="944"/>
      <c r="B14" s="913"/>
      <c r="C14" s="1370" t="s">
        <v>113</v>
      </c>
      <c r="D14" s="1371"/>
      <c r="E14" s="357">
        <v>4</v>
      </c>
      <c r="F14" s="176"/>
      <c r="G14" s="76">
        <v>3</v>
      </c>
      <c r="H14" s="76"/>
      <c r="I14" s="143"/>
      <c r="J14" s="146"/>
      <c r="K14" s="143"/>
      <c r="L14" s="146"/>
      <c r="M14" s="84">
        <v>3</v>
      </c>
      <c r="N14" s="176"/>
      <c r="O14" s="84"/>
      <c r="P14" s="920"/>
      <c r="Q14" s="922"/>
    </row>
    <row r="15" spans="1:17" ht="20.25" customHeight="1">
      <c r="A15" s="944"/>
      <c r="B15" s="912" t="s">
        <v>254</v>
      </c>
      <c r="C15" s="1368" t="s">
        <v>119</v>
      </c>
      <c r="D15" s="1375"/>
      <c r="E15" s="352">
        <v>4</v>
      </c>
      <c r="F15" s="175">
        <v>3</v>
      </c>
      <c r="G15" s="75"/>
      <c r="H15" s="75"/>
      <c r="I15" s="140"/>
      <c r="J15" s="144">
        <v>3</v>
      </c>
      <c r="K15" s="140"/>
      <c r="L15" s="144"/>
      <c r="M15" s="83"/>
      <c r="N15" s="175"/>
      <c r="O15" s="83"/>
      <c r="P15" s="919">
        <f>SUM(J15:O19)</f>
        <v>17</v>
      </c>
      <c r="Q15" s="922"/>
    </row>
    <row r="16" spans="1:17" ht="20.25" customHeight="1">
      <c r="A16" s="943"/>
      <c r="B16" s="913"/>
      <c r="C16" s="1376" t="s">
        <v>116</v>
      </c>
      <c r="D16" s="1377"/>
      <c r="E16" s="337">
        <v>4</v>
      </c>
      <c r="F16" s="82">
        <v>4</v>
      </c>
      <c r="G16" s="64"/>
      <c r="H16" s="64"/>
      <c r="I16" s="141"/>
      <c r="J16" s="145"/>
      <c r="K16" s="141">
        <v>4</v>
      </c>
      <c r="L16" s="145"/>
      <c r="M16" s="142"/>
      <c r="N16" s="82"/>
      <c r="O16" s="142"/>
      <c r="P16" s="920"/>
      <c r="Q16" s="922"/>
    </row>
    <row r="17" spans="1:22" ht="20.25" customHeight="1">
      <c r="A17" s="944"/>
      <c r="B17" s="913"/>
      <c r="C17" s="1370" t="s">
        <v>252</v>
      </c>
      <c r="D17" s="1371"/>
      <c r="E17" s="357">
        <v>4</v>
      </c>
      <c r="F17" s="176"/>
      <c r="G17" s="76">
        <v>3</v>
      </c>
      <c r="H17" s="76"/>
      <c r="I17" s="143"/>
      <c r="J17" s="146"/>
      <c r="K17" s="143"/>
      <c r="L17" s="146">
        <v>3</v>
      </c>
      <c r="M17" s="84"/>
      <c r="N17" s="176"/>
      <c r="O17" s="84"/>
      <c r="P17" s="920"/>
      <c r="Q17" s="922"/>
    </row>
    <row r="18" spans="1:22" ht="20.25" customHeight="1">
      <c r="A18" s="944"/>
      <c r="B18" s="913"/>
      <c r="C18" s="1370" t="s">
        <v>120</v>
      </c>
      <c r="D18" s="1371"/>
      <c r="E18" s="357">
        <v>4</v>
      </c>
      <c r="F18" s="176"/>
      <c r="G18" s="76">
        <v>4</v>
      </c>
      <c r="H18" s="76"/>
      <c r="I18" s="143"/>
      <c r="J18" s="146"/>
      <c r="K18" s="143"/>
      <c r="L18" s="146"/>
      <c r="M18" s="84">
        <v>4</v>
      </c>
      <c r="N18" s="176"/>
      <c r="O18" s="84"/>
      <c r="P18" s="920"/>
      <c r="Q18" s="922"/>
    </row>
    <row r="19" spans="1:22" ht="20.25" customHeight="1">
      <c r="A19" s="944"/>
      <c r="B19" s="913"/>
      <c r="C19" s="1370" t="s">
        <v>98</v>
      </c>
      <c r="D19" s="1371"/>
      <c r="E19" s="357">
        <v>4</v>
      </c>
      <c r="F19" s="176"/>
      <c r="G19" s="76"/>
      <c r="H19" s="76">
        <v>3</v>
      </c>
      <c r="I19" s="143"/>
      <c r="J19" s="146"/>
      <c r="K19" s="143"/>
      <c r="L19" s="148"/>
      <c r="M19" s="149"/>
      <c r="N19" s="277">
        <v>3</v>
      </c>
      <c r="O19" s="84"/>
      <c r="P19" s="920"/>
      <c r="Q19" s="922"/>
    </row>
    <row r="20" spans="1:22" ht="20.25" customHeight="1">
      <c r="A20" s="970"/>
      <c r="B20" s="912" t="s">
        <v>258</v>
      </c>
      <c r="C20" s="1368" t="s">
        <v>84</v>
      </c>
      <c r="D20" s="1369"/>
      <c r="E20" s="352">
        <v>3</v>
      </c>
      <c r="F20" s="175">
        <v>3</v>
      </c>
      <c r="G20" s="75"/>
      <c r="H20" s="75"/>
      <c r="I20" s="140"/>
      <c r="J20" s="144">
        <v>3</v>
      </c>
      <c r="K20" s="140"/>
      <c r="L20" s="144"/>
      <c r="M20" s="83"/>
      <c r="N20" s="177"/>
      <c r="O20" s="150"/>
      <c r="P20" s="919">
        <f>SUM(J20:O21)</f>
        <v>6</v>
      </c>
      <c r="Q20" s="921">
        <v>6</v>
      </c>
    </row>
    <row r="21" spans="1:22" ht="20.25" customHeight="1">
      <c r="A21" s="120"/>
      <c r="B21" s="914"/>
      <c r="C21" s="1378" t="s">
        <v>143</v>
      </c>
      <c r="D21" s="1379"/>
      <c r="E21" s="358">
        <v>3</v>
      </c>
      <c r="F21" s="121">
        <v>3</v>
      </c>
      <c r="G21" s="77"/>
      <c r="H21" s="77"/>
      <c r="I21" s="151"/>
      <c r="J21" s="152"/>
      <c r="K21" s="151">
        <v>3</v>
      </c>
      <c r="L21" s="152"/>
      <c r="M21" s="85"/>
      <c r="N21" s="121"/>
      <c r="O21" s="85"/>
      <c r="P21" s="933"/>
      <c r="Q21" s="934"/>
    </row>
    <row r="22" spans="1:22" ht="20.25" customHeight="1">
      <c r="A22" s="1380" t="s">
        <v>237</v>
      </c>
      <c r="B22" s="1381"/>
      <c r="C22" s="1382"/>
      <c r="D22" s="1382"/>
      <c r="E22" s="351" t="s">
        <v>267</v>
      </c>
      <c r="F22" s="200" t="s">
        <v>267</v>
      </c>
      <c r="G22" s="63" t="s">
        <v>267</v>
      </c>
      <c r="H22" s="63" t="s">
        <v>267</v>
      </c>
      <c r="I22" s="153" t="s">
        <v>267</v>
      </c>
      <c r="J22" s="154">
        <f t="shared" ref="J22:O22" si="0">SUM(J7:J21)</f>
        <v>13</v>
      </c>
      <c r="K22" s="223">
        <f t="shared" si="0"/>
        <v>14</v>
      </c>
      <c r="L22" s="154">
        <f t="shared" si="0"/>
        <v>9</v>
      </c>
      <c r="M22" s="155">
        <f t="shared" si="0"/>
        <v>10</v>
      </c>
      <c r="N22" s="156">
        <f t="shared" si="0"/>
        <v>3</v>
      </c>
      <c r="O22" s="155">
        <f t="shared" si="0"/>
        <v>0</v>
      </c>
      <c r="P22" s="351">
        <f t="shared" ref="P22:Q22" si="1">SUM(P7:P20)</f>
        <v>49</v>
      </c>
      <c r="Q22" s="708">
        <f t="shared" si="1"/>
        <v>30</v>
      </c>
      <c r="S22" s="1383" t="str">
        <f>IF(SUM(P7:P20)&gt;(P48/2),"FALSE","TRUE")</f>
        <v>TRUE</v>
      </c>
      <c r="T22" s="1384"/>
      <c r="U22" s="1385" t="s">
        <v>299</v>
      </c>
      <c r="V22" s="1386"/>
    </row>
    <row r="23" spans="1:22" ht="20.100000000000001" customHeight="1">
      <c r="A23" s="912" t="s">
        <v>275</v>
      </c>
      <c r="B23" s="1387" t="s">
        <v>274</v>
      </c>
      <c r="C23" s="1389" t="s">
        <v>144</v>
      </c>
      <c r="D23" s="947"/>
      <c r="E23" s="332">
        <v>4</v>
      </c>
      <c r="F23" s="204">
        <v>3</v>
      </c>
      <c r="G23" s="115"/>
      <c r="H23" s="115"/>
      <c r="I23" s="157"/>
      <c r="J23" s="158">
        <v>3</v>
      </c>
      <c r="K23" s="157"/>
      <c r="L23" s="158"/>
      <c r="M23" s="116"/>
      <c r="N23" s="178"/>
      <c r="O23" s="159"/>
      <c r="P23" s="1390">
        <f>SUM(J23:O24)</f>
        <v>6</v>
      </c>
      <c r="Q23" s="921">
        <v>12</v>
      </c>
      <c r="R23" s="276"/>
    </row>
    <row r="24" spans="1:22" ht="20.100000000000001" customHeight="1">
      <c r="A24" s="913"/>
      <c r="B24" s="1388"/>
      <c r="C24" s="1392" t="s">
        <v>104</v>
      </c>
      <c r="D24" s="949"/>
      <c r="E24" s="334">
        <v>4</v>
      </c>
      <c r="F24" s="180">
        <v>3</v>
      </c>
      <c r="G24" s="138"/>
      <c r="H24" s="138"/>
      <c r="I24" s="160"/>
      <c r="J24" s="161"/>
      <c r="K24" s="160">
        <v>3</v>
      </c>
      <c r="L24" s="161"/>
      <c r="M24" s="163"/>
      <c r="N24" s="179"/>
      <c r="O24" s="162"/>
      <c r="P24" s="1391"/>
      <c r="Q24" s="922"/>
    </row>
    <row r="25" spans="1:22" ht="20.100000000000001" customHeight="1">
      <c r="A25" s="912"/>
      <c r="B25" s="1387" t="s">
        <v>243</v>
      </c>
      <c r="C25" s="1389" t="s">
        <v>100</v>
      </c>
      <c r="D25" s="947"/>
      <c r="E25" s="332">
        <v>4</v>
      </c>
      <c r="F25" s="204">
        <v>3</v>
      </c>
      <c r="G25" s="115"/>
      <c r="H25" s="115"/>
      <c r="I25" s="157"/>
      <c r="J25" s="158">
        <v>3</v>
      </c>
      <c r="K25" s="157"/>
      <c r="L25" s="158"/>
      <c r="M25" s="116"/>
      <c r="N25" s="178"/>
      <c r="O25" s="159"/>
      <c r="P25" s="1390">
        <f>SUM(J25:O26)</f>
        <v>6</v>
      </c>
      <c r="Q25" s="921"/>
    </row>
    <row r="26" spans="1:22" ht="20.100000000000001" customHeight="1">
      <c r="A26" s="913"/>
      <c r="B26" s="1388"/>
      <c r="C26" s="1392" t="s">
        <v>122</v>
      </c>
      <c r="D26" s="950"/>
      <c r="E26" s="334">
        <v>4</v>
      </c>
      <c r="F26" s="180">
        <v>3</v>
      </c>
      <c r="G26" s="138"/>
      <c r="H26" s="138"/>
      <c r="I26" s="160"/>
      <c r="J26" s="161"/>
      <c r="K26" s="160">
        <v>3</v>
      </c>
      <c r="L26" s="161"/>
      <c r="M26" s="163"/>
      <c r="N26" s="180"/>
      <c r="O26" s="163"/>
      <c r="P26" s="1391"/>
      <c r="Q26" s="922"/>
    </row>
    <row r="27" spans="1:22" ht="20.100000000000001" customHeight="1">
      <c r="A27" s="219" t="s">
        <v>63</v>
      </c>
      <c r="B27" s="944" t="s">
        <v>261</v>
      </c>
      <c r="C27" s="924" t="s">
        <v>262</v>
      </c>
      <c r="D27" s="924"/>
      <c r="E27" s="337">
        <v>3</v>
      </c>
      <c r="F27" s="82"/>
      <c r="G27" s="64">
        <v>2</v>
      </c>
      <c r="H27" s="64"/>
      <c r="I27" s="141"/>
      <c r="J27" s="145">
        <v>2</v>
      </c>
      <c r="K27" s="141"/>
      <c r="L27" s="145"/>
      <c r="M27" s="142"/>
      <c r="N27" s="82"/>
      <c r="O27" s="142"/>
      <c r="P27" s="920">
        <f>SUM(J27:O30)</f>
        <v>8</v>
      </c>
      <c r="Q27" s="921">
        <v>8</v>
      </c>
      <c r="R27" s="276"/>
    </row>
    <row r="28" spans="1:22" ht="20.100000000000001" customHeight="1">
      <c r="A28" s="220"/>
      <c r="B28" s="944"/>
      <c r="C28" s="952" t="s">
        <v>238</v>
      </c>
      <c r="D28" s="952"/>
      <c r="E28" s="353">
        <v>3</v>
      </c>
      <c r="F28" s="123"/>
      <c r="G28" s="122">
        <v>2</v>
      </c>
      <c r="H28" s="122"/>
      <c r="I28" s="164"/>
      <c r="J28" s="187"/>
      <c r="K28" s="164">
        <v>2</v>
      </c>
      <c r="L28" s="187"/>
      <c r="M28" s="188"/>
      <c r="N28" s="123"/>
      <c r="O28" s="188"/>
      <c r="P28" s="920"/>
      <c r="Q28" s="922"/>
      <c r="R28" s="276"/>
    </row>
    <row r="29" spans="1:22" ht="20.100000000000001" customHeight="1">
      <c r="A29" s="220"/>
      <c r="B29" s="944"/>
      <c r="C29" s="952" t="s">
        <v>97</v>
      </c>
      <c r="D29" s="952"/>
      <c r="E29" s="353">
        <v>3</v>
      </c>
      <c r="F29" s="123"/>
      <c r="G29" s="122"/>
      <c r="H29" s="122">
        <v>1</v>
      </c>
      <c r="I29" s="164"/>
      <c r="J29" s="187"/>
      <c r="K29" s="164"/>
      <c r="L29" s="187">
        <v>2</v>
      </c>
      <c r="M29" s="188"/>
      <c r="N29" s="123"/>
      <c r="O29" s="188"/>
      <c r="P29" s="920"/>
      <c r="Q29" s="921"/>
      <c r="R29" s="276"/>
    </row>
    <row r="30" spans="1:22" ht="20.100000000000001" customHeight="1">
      <c r="A30" s="220"/>
      <c r="B30" s="944"/>
      <c r="C30" s="952" t="s">
        <v>129</v>
      </c>
      <c r="D30" s="952"/>
      <c r="E30" s="353">
        <v>2</v>
      </c>
      <c r="F30" s="123"/>
      <c r="G30" s="122"/>
      <c r="H30" s="122">
        <v>1</v>
      </c>
      <c r="I30" s="164"/>
      <c r="J30" s="187"/>
      <c r="K30" s="164"/>
      <c r="L30" s="187"/>
      <c r="M30" s="188">
        <v>2</v>
      </c>
      <c r="N30" s="123"/>
      <c r="O30" s="188"/>
      <c r="P30" s="920"/>
      <c r="Q30" s="922"/>
      <c r="R30" s="276"/>
    </row>
    <row r="31" spans="1:22" ht="20.100000000000001" customHeight="1">
      <c r="A31" s="220"/>
      <c r="B31" s="943" t="s">
        <v>263</v>
      </c>
      <c r="C31" s="1393" t="s">
        <v>246</v>
      </c>
      <c r="D31" s="954"/>
      <c r="E31" s="335">
        <v>3</v>
      </c>
      <c r="F31" s="181"/>
      <c r="G31" s="119"/>
      <c r="H31" s="119"/>
      <c r="I31" s="165"/>
      <c r="J31" s="166"/>
      <c r="K31" s="116">
        <v>3</v>
      </c>
      <c r="L31" s="181"/>
      <c r="M31" s="165"/>
      <c r="N31" s="166"/>
      <c r="O31" s="134"/>
      <c r="P31" s="919">
        <f>SUM(J31:O35)</f>
        <v>13</v>
      </c>
      <c r="Q31" s="921">
        <v>6</v>
      </c>
      <c r="R31" s="276"/>
    </row>
    <row r="32" spans="1:22" ht="20.100000000000001" customHeight="1">
      <c r="A32" s="220"/>
      <c r="B32" s="957"/>
      <c r="C32" s="1394" t="s">
        <v>259</v>
      </c>
      <c r="D32" s="1395"/>
      <c r="E32" s="336">
        <v>3</v>
      </c>
      <c r="F32" s="183"/>
      <c r="G32" s="118"/>
      <c r="H32" s="118"/>
      <c r="I32" s="169"/>
      <c r="J32" s="170"/>
      <c r="K32" s="163"/>
      <c r="L32" s="183"/>
      <c r="M32" s="169">
        <v>3</v>
      </c>
      <c r="N32" s="170"/>
      <c r="O32" s="171"/>
      <c r="P32" s="920"/>
      <c r="Q32" s="922"/>
    </row>
    <row r="33" spans="1:22" ht="20.100000000000001" customHeight="1">
      <c r="A33" s="944" t="s">
        <v>78</v>
      </c>
      <c r="B33" s="944" t="s">
        <v>23</v>
      </c>
      <c r="C33" s="958" t="s">
        <v>253</v>
      </c>
      <c r="D33" s="959"/>
      <c r="E33" s="337">
        <v>4</v>
      </c>
      <c r="F33" s="82"/>
      <c r="G33" s="64">
        <v>3</v>
      </c>
      <c r="H33" s="64"/>
      <c r="I33" s="141"/>
      <c r="J33" s="145"/>
      <c r="K33" s="142"/>
      <c r="L33" s="82">
        <v>3</v>
      </c>
      <c r="M33" s="211"/>
      <c r="N33" s="212"/>
      <c r="O33" s="213"/>
      <c r="P33" s="919">
        <f>SUM(J33:O36)</f>
        <v>9</v>
      </c>
      <c r="Q33" s="921">
        <v>8</v>
      </c>
    </row>
    <row r="34" spans="1:22" ht="20.100000000000001" customHeight="1">
      <c r="A34" s="944"/>
      <c r="B34" s="944"/>
      <c r="C34" s="961" t="s">
        <v>288</v>
      </c>
      <c r="D34" s="962"/>
      <c r="E34" s="333">
        <v>2</v>
      </c>
      <c r="F34" s="206"/>
      <c r="G34" s="129">
        <v>2</v>
      </c>
      <c r="H34" s="129"/>
      <c r="I34" s="214"/>
      <c r="J34" s="205">
        <v>2</v>
      </c>
      <c r="K34" s="131"/>
      <c r="L34" s="205"/>
      <c r="M34" s="131"/>
      <c r="N34" s="205"/>
      <c r="O34" s="131"/>
      <c r="P34" s="920"/>
      <c r="Q34" s="922"/>
    </row>
    <row r="35" spans="1:22" ht="20.100000000000001" customHeight="1">
      <c r="A35" s="944"/>
      <c r="B35" s="944"/>
      <c r="C35" s="961" t="s">
        <v>319</v>
      </c>
      <c r="D35" s="962"/>
      <c r="E35" s="333">
        <v>2</v>
      </c>
      <c r="F35" s="206"/>
      <c r="G35" s="129"/>
      <c r="H35" s="129">
        <v>2</v>
      </c>
      <c r="I35" s="214"/>
      <c r="J35" s="205"/>
      <c r="K35" s="131"/>
      <c r="L35" s="205"/>
      <c r="M35" s="131"/>
      <c r="N35" s="205">
        <v>2</v>
      </c>
      <c r="O35" s="131"/>
      <c r="P35" s="920"/>
      <c r="Q35" s="922"/>
    </row>
    <row r="36" spans="1:22" ht="24" customHeight="1">
      <c r="A36" s="944"/>
      <c r="B36" s="957"/>
      <c r="C36" s="963" t="s">
        <v>292</v>
      </c>
      <c r="D36" s="950"/>
      <c r="E36" s="334">
        <v>2</v>
      </c>
      <c r="F36" s="180"/>
      <c r="G36" s="138"/>
      <c r="H36" s="138">
        <v>2</v>
      </c>
      <c r="I36" s="160"/>
      <c r="J36" s="161"/>
      <c r="K36" s="163"/>
      <c r="L36" s="161"/>
      <c r="M36" s="163"/>
      <c r="N36" s="170"/>
      <c r="O36" s="171">
        <v>2</v>
      </c>
      <c r="P36" s="933"/>
      <c r="Q36" s="934"/>
    </row>
    <row r="37" spans="1:22" ht="20.100000000000001" customHeight="1">
      <c r="A37" s="1380" t="s">
        <v>37</v>
      </c>
      <c r="B37" s="1396"/>
      <c r="C37" s="1397"/>
      <c r="D37" s="1397"/>
      <c r="E37" s="338" t="s">
        <v>267</v>
      </c>
      <c r="F37" s="294" t="s">
        <v>267</v>
      </c>
      <c r="G37" s="86" t="s">
        <v>267</v>
      </c>
      <c r="H37" s="86" t="s">
        <v>267</v>
      </c>
      <c r="I37" s="190" t="s">
        <v>267</v>
      </c>
      <c r="J37" s="191">
        <f t="shared" ref="J37:O37" si="2">SUM(J22:J36)</f>
        <v>23</v>
      </c>
      <c r="K37" s="356">
        <f t="shared" si="2"/>
        <v>25</v>
      </c>
      <c r="L37" s="191">
        <f t="shared" si="2"/>
        <v>14</v>
      </c>
      <c r="M37" s="201">
        <f t="shared" si="2"/>
        <v>15</v>
      </c>
      <c r="N37" s="192">
        <f t="shared" si="2"/>
        <v>5</v>
      </c>
      <c r="O37" s="201">
        <f t="shared" si="2"/>
        <v>2</v>
      </c>
      <c r="P37" s="709">
        <f>SUM(J37:O37)</f>
        <v>84</v>
      </c>
      <c r="Q37" s="708">
        <f>SUM(Q22:Q36)</f>
        <v>64</v>
      </c>
      <c r="S37" s="1398" t="b">
        <f>P37&gt;=Q37</f>
        <v>1</v>
      </c>
      <c r="T37" s="1399"/>
      <c r="U37" s="1385" t="s">
        <v>323</v>
      </c>
      <c r="V37" s="1386"/>
    </row>
    <row r="38" spans="1:22" ht="18" customHeight="1">
      <c r="A38" s="912" t="s">
        <v>123</v>
      </c>
      <c r="B38" s="792" t="s">
        <v>133</v>
      </c>
      <c r="C38" s="930"/>
      <c r="D38" s="930"/>
      <c r="E38" s="339"/>
      <c r="F38" s="277"/>
      <c r="G38" s="126"/>
      <c r="H38" s="126"/>
      <c r="I38" s="147"/>
      <c r="J38" s="235"/>
      <c r="K38" s="270"/>
      <c r="L38" s="235"/>
      <c r="M38" s="236"/>
      <c r="N38" s="277"/>
      <c r="O38" s="149"/>
      <c r="P38" s="919">
        <f>SUM(J38:O46)</f>
        <v>90</v>
      </c>
      <c r="Q38" s="921">
        <v>80</v>
      </c>
    </row>
    <row r="39" spans="1:22" ht="18" customHeight="1">
      <c r="A39" s="913"/>
      <c r="B39" s="1400" t="s">
        <v>146</v>
      </c>
      <c r="C39" s="1389" t="s">
        <v>105</v>
      </c>
      <c r="D39" s="947"/>
      <c r="E39" s="685" t="s">
        <v>244</v>
      </c>
      <c r="F39" s="686"/>
      <c r="G39" s="687"/>
      <c r="H39" s="687"/>
      <c r="I39" s="165">
        <f>SUM(J39:O39)</f>
        <v>6</v>
      </c>
      <c r="J39" s="208">
        <v>6</v>
      </c>
      <c r="K39" s="273"/>
      <c r="L39" s="158"/>
      <c r="M39" s="116"/>
      <c r="N39" s="204"/>
      <c r="O39" s="116"/>
      <c r="P39" s="970"/>
      <c r="Q39" s="972"/>
    </row>
    <row r="40" spans="1:22" ht="18" customHeight="1">
      <c r="A40" s="912"/>
      <c r="B40" s="1401"/>
      <c r="C40" s="1403" t="s">
        <v>114</v>
      </c>
      <c r="D40" s="1403"/>
      <c r="E40" s="340" t="s">
        <v>244</v>
      </c>
      <c r="F40" s="354"/>
      <c r="G40" s="130"/>
      <c r="H40" s="130"/>
      <c r="I40" s="167">
        <v>4</v>
      </c>
      <c r="J40" s="202"/>
      <c r="K40" s="271">
        <v>4</v>
      </c>
      <c r="L40" s="205"/>
      <c r="M40" s="131"/>
      <c r="N40" s="206"/>
      <c r="O40" s="131"/>
      <c r="P40" s="919"/>
      <c r="Q40" s="921"/>
    </row>
    <row r="41" spans="1:22" ht="18" customHeight="1">
      <c r="A41" s="913"/>
      <c r="B41" s="1402"/>
      <c r="C41" s="1392" t="s">
        <v>115</v>
      </c>
      <c r="D41" s="949"/>
      <c r="E41" s="341" t="s">
        <v>244</v>
      </c>
      <c r="F41" s="688"/>
      <c r="G41" s="689"/>
      <c r="H41" s="689"/>
      <c r="I41" s="169">
        <f t="shared" ref="I41:I42" si="3">SUM(J41:O41)</f>
        <v>5</v>
      </c>
      <c r="J41" s="203"/>
      <c r="K41" s="272"/>
      <c r="L41" s="203">
        <v>5</v>
      </c>
      <c r="M41" s="136"/>
      <c r="N41" s="207"/>
      <c r="O41" s="136"/>
      <c r="P41" s="970"/>
      <c r="Q41" s="972"/>
    </row>
    <row r="42" spans="1:22" ht="18" customHeight="1">
      <c r="A42" s="913"/>
      <c r="B42" s="1400" t="s">
        <v>94</v>
      </c>
      <c r="C42" s="1389" t="s">
        <v>137</v>
      </c>
      <c r="D42" s="947"/>
      <c r="E42" s="335" t="s">
        <v>244</v>
      </c>
      <c r="F42" s="181"/>
      <c r="G42" s="119"/>
      <c r="H42" s="133"/>
      <c r="I42" s="165">
        <f t="shared" si="3"/>
        <v>12</v>
      </c>
      <c r="J42" s="166"/>
      <c r="K42" s="157"/>
      <c r="L42" s="166">
        <v>6</v>
      </c>
      <c r="M42" s="134">
        <v>6</v>
      </c>
      <c r="N42" s="181"/>
      <c r="O42" s="134"/>
      <c r="P42" s="919"/>
      <c r="Q42" s="921"/>
    </row>
    <row r="43" spans="1:22" ht="18" customHeight="1">
      <c r="A43" s="913"/>
      <c r="B43" s="1401"/>
      <c r="C43" s="961" t="s">
        <v>103</v>
      </c>
      <c r="D43" s="962"/>
      <c r="E43" s="342" t="s">
        <v>244</v>
      </c>
      <c r="F43" s="182"/>
      <c r="G43" s="117"/>
      <c r="H43" s="117"/>
      <c r="I43" s="167">
        <f>SUM(J43:O43)</f>
        <v>16</v>
      </c>
      <c r="J43" s="168"/>
      <c r="K43" s="214"/>
      <c r="L43" s="168"/>
      <c r="M43" s="135"/>
      <c r="N43" s="182">
        <v>7</v>
      </c>
      <c r="O43" s="135">
        <v>9</v>
      </c>
      <c r="P43" s="920"/>
      <c r="Q43" s="922"/>
    </row>
    <row r="44" spans="1:22" ht="18" customHeight="1">
      <c r="A44" s="912"/>
      <c r="B44" s="1404"/>
      <c r="C44" s="1392" t="s">
        <v>99</v>
      </c>
      <c r="D44" s="949"/>
      <c r="E44" s="341" t="s">
        <v>244</v>
      </c>
      <c r="F44" s="207"/>
      <c r="G44" s="132"/>
      <c r="H44" s="132"/>
      <c r="I44" s="169">
        <f>SUM(J44:O44)</f>
        <v>15</v>
      </c>
      <c r="J44" s="203"/>
      <c r="K44" s="272"/>
      <c r="L44" s="203"/>
      <c r="M44" s="136"/>
      <c r="N44" s="207">
        <v>7</v>
      </c>
      <c r="O44" s="136">
        <v>8</v>
      </c>
      <c r="P44" s="920"/>
      <c r="Q44" s="922"/>
    </row>
    <row r="45" spans="1:22" ht="20.25" customHeight="1">
      <c r="A45" s="913"/>
      <c r="B45" s="1405" t="s">
        <v>312</v>
      </c>
      <c r="C45" s="1389" t="s">
        <v>330</v>
      </c>
      <c r="D45" s="947"/>
      <c r="E45" s="343" t="s">
        <v>244</v>
      </c>
      <c r="F45" s="296"/>
      <c r="G45" s="128"/>
      <c r="H45" s="128"/>
      <c r="I45" s="165">
        <f>SUM(J45:O45)</f>
        <v>20</v>
      </c>
      <c r="J45" s="237"/>
      <c r="K45" s="273"/>
      <c r="L45" s="208"/>
      <c r="M45" s="328"/>
      <c r="N45" s="296">
        <v>10</v>
      </c>
      <c r="O45" s="328">
        <v>10</v>
      </c>
      <c r="P45" s="920"/>
      <c r="Q45" s="922"/>
    </row>
    <row r="46" spans="1:22" ht="20.25" customHeight="1">
      <c r="A46" s="913"/>
      <c r="B46" s="1406"/>
      <c r="C46" s="1392" t="s">
        <v>315</v>
      </c>
      <c r="D46" s="949"/>
      <c r="E46" s="336" t="s">
        <v>244</v>
      </c>
      <c r="F46" s="183"/>
      <c r="G46" s="362"/>
      <c r="H46" s="363"/>
      <c r="I46" s="169">
        <f>SUM(J46:O46)</f>
        <v>12</v>
      </c>
      <c r="J46" s="170"/>
      <c r="K46" s="160"/>
      <c r="L46" s="170">
        <v>4</v>
      </c>
      <c r="M46" s="163">
        <v>8</v>
      </c>
      <c r="N46" s="180"/>
      <c r="O46" s="163"/>
      <c r="P46" s="920"/>
      <c r="Q46" s="922"/>
    </row>
    <row r="47" spans="1:22" ht="18" customHeight="1">
      <c r="A47" s="1380" t="s">
        <v>11</v>
      </c>
      <c r="B47" s="1396"/>
      <c r="C47" s="1397"/>
      <c r="D47" s="1397"/>
      <c r="E47" s="338" t="s">
        <v>267</v>
      </c>
      <c r="F47" s="294" t="s">
        <v>267</v>
      </c>
      <c r="G47" s="86" t="s">
        <v>267</v>
      </c>
      <c r="H47" s="86" t="s">
        <v>267</v>
      </c>
      <c r="I47" s="86" t="s">
        <v>267</v>
      </c>
      <c r="J47" s="137">
        <f t="shared" ref="J47:P47" si="4">SUM(J38:J46)</f>
        <v>6</v>
      </c>
      <c r="K47" s="356">
        <f t="shared" si="4"/>
        <v>4</v>
      </c>
      <c r="L47" s="191">
        <f t="shared" si="4"/>
        <v>15</v>
      </c>
      <c r="M47" s="201">
        <f t="shared" si="4"/>
        <v>14</v>
      </c>
      <c r="N47" s="192">
        <f t="shared" si="4"/>
        <v>24</v>
      </c>
      <c r="O47" s="356">
        <f t="shared" si="4"/>
        <v>27</v>
      </c>
      <c r="P47" s="709">
        <f t="shared" si="4"/>
        <v>90</v>
      </c>
      <c r="Q47" s="708">
        <f>Q38</f>
        <v>80</v>
      </c>
      <c r="S47" s="1398" t="b">
        <f>P47&gt;=Q47</f>
        <v>1</v>
      </c>
      <c r="T47" s="1399"/>
      <c r="U47" s="1385" t="s">
        <v>303</v>
      </c>
      <c r="V47" s="1386"/>
    </row>
    <row r="48" spans="1:22" ht="18" customHeight="1">
      <c r="A48" s="1407" t="s">
        <v>41</v>
      </c>
      <c r="B48" s="1408"/>
      <c r="C48" s="1408"/>
      <c r="D48" s="1408"/>
      <c r="E48" s="355" t="s">
        <v>267</v>
      </c>
      <c r="F48" s="295" t="s">
        <v>267</v>
      </c>
      <c r="G48" s="88" t="s">
        <v>267</v>
      </c>
      <c r="H48" s="87" t="s">
        <v>267</v>
      </c>
      <c r="I48" s="87" t="s">
        <v>267</v>
      </c>
      <c r="J48" s="78">
        <f t="shared" ref="J48:O48" si="5">J37+J47</f>
        <v>29</v>
      </c>
      <c r="K48" s="224">
        <f t="shared" si="5"/>
        <v>29</v>
      </c>
      <c r="L48" s="172">
        <f t="shared" si="5"/>
        <v>29</v>
      </c>
      <c r="M48" s="173">
        <f t="shared" si="5"/>
        <v>29</v>
      </c>
      <c r="N48" s="174">
        <f t="shared" si="5"/>
        <v>29</v>
      </c>
      <c r="O48" s="224">
        <f t="shared" si="5"/>
        <v>29</v>
      </c>
      <c r="P48" s="710">
        <f>SUM(J48:O48)</f>
        <v>174</v>
      </c>
      <c r="Q48" s="711">
        <v>174</v>
      </c>
      <c r="S48" s="1398" t="b">
        <f>P48&gt;=Q48</f>
        <v>1</v>
      </c>
      <c r="T48" s="1399"/>
      <c r="U48" s="1409" t="s">
        <v>304</v>
      </c>
      <c r="V48" s="1410"/>
    </row>
    <row r="49" spans="1:23" ht="4.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9"/>
      <c r="Q49" s="79"/>
    </row>
    <row r="50" spans="1:23" ht="13.5" customHeight="1">
      <c r="A50" s="912" t="s">
        <v>321</v>
      </c>
      <c r="B50" s="1041"/>
      <c r="C50" s="1411" t="s">
        <v>256</v>
      </c>
      <c r="D50" s="1412"/>
      <c r="E50" s="1411" t="s">
        <v>67</v>
      </c>
      <c r="F50" s="1412"/>
      <c r="G50" s="1411" t="s">
        <v>59</v>
      </c>
      <c r="H50" s="1415"/>
      <c r="I50" s="1412"/>
      <c r="J50" s="1417" t="s">
        <v>272</v>
      </c>
      <c r="K50" s="1417"/>
      <c r="L50" s="1417" t="s">
        <v>242</v>
      </c>
      <c r="M50" s="1417"/>
      <c r="N50" s="1417" t="s">
        <v>277</v>
      </c>
      <c r="O50" s="1417"/>
      <c r="P50" s="1411" t="s">
        <v>237</v>
      </c>
      <c r="Q50" s="1418" t="s">
        <v>269</v>
      </c>
    </row>
    <row r="51" spans="1:23">
      <c r="A51" s="913"/>
      <c r="B51" s="1042"/>
      <c r="C51" s="1413"/>
      <c r="D51" s="1414"/>
      <c r="E51" s="1413"/>
      <c r="F51" s="1414"/>
      <c r="G51" s="1413"/>
      <c r="H51" s="1416"/>
      <c r="I51" s="1414"/>
      <c r="J51" s="80" t="s">
        <v>268</v>
      </c>
      <c r="K51" s="80" t="s">
        <v>248</v>
      </c>
      <c r="L51" s="80" t="s">
        <v>268</v>
      </c>
      <c r="M51" s="80" t="s">
        <v>248</v>
      </c>
      <c r="N51" s="80" t="s">
        <v>268</v>
      </c>
      <c r="O51" s="80" t="s">
        <v>248</v>
      </c>
      <c r="P51" s="1413"/>
      <c r="Q51" s="1419"/>
    </row>
    <row r="52" spans="1:23">
      <c r="A52" s="913"/>
      <c r="B52" s="1042"/>
      <c r="C52" s="1053" t="s">
        <v>280</v>
      </c>
      <c r="D52" s="1054"/>
      <c r="E52" s="1055">
        <v>288</v>
      </c>
      <c r="F52" s="1056"/>
      <c r="G52" s="1055">
        <f>SUM(J52:O54)</f>
        <v>288</v>
      </c>
      <c r="H52" s="1060"/>
      <c r="I52" s="1056"/>
      <c r="J52" s="65">
        <v>16</v>
      </c>
      <c r="K52" s="65">
        <v>16</v>
      </c>
      <c r="L52" s="65">
        <v>16</v>
      </c>
      <c r="M52" s="65">
        <v>16</v>
      </c>
      <c r="N52" s="65">
        <v>16</v>
      </c>
      <c r="O52" s="65">
        <v>16</v>
      </c>
      <c r="P52" s="71">
        <f>SUM(J52:O52)</f>
        <v>96</v>
      </c>
      <c r="Q52" s="1063">
        <v>288</v>
      </c>
    </row>
    <row r="53" spans="1:23">
      <c r="A53" s="913"/>
      <c r="B53" s="1042"/>
      <c r="C53" s="1053" t="s">
        <v>96</v>
      </c>
      <c r="D53" s="1054"/>
      <c r="E53" s="1057"/>
      <c r="F53" s="1042"/>
      <c r="G53" s="1057"/>
      <c r="H53" s="1061"/>
      <c r="I53" s="1042"/>
      <c r="J53" s="65">
        <v>16</v>
      </c>
      <c r="K53" s="65">
        <v>16</v>
      </c>
      <c r="L53" s="65">
        <v>16</v>
      </c>
      <c r="M53" s="65">
        <v>16</v>
      </c>
      <c r="N53" s="65">
        <v>16</v>
      </c>
      <c r="O53" s="65">
        <v>16</v>
      </c>
      <c r="P53" s="71">
        <f>SUM(J53:O53)</f>
        <v>96</v>
      </c>
      <c r="Q53" s="1064"/>
    </row>
    <row r="54" spans="1:23">
      <c r="A54" s="913"/>
      <c r="B54" s="1042"/>
      <c r="C54" s="1053" t="s">
        <v>86</v>
      </c>
      <c r="D54" s="1054"/>
      <c r="E54" s="1058"/>
      <c r="F54" s="1059"/>
      <c r="G54" s="1058"/>
      <c r="H54" s="1062"/>
      <c r="I54" s="1059"/>
      <c r="J54" s="65">
        <v>16</v>
      </c>
      <c r="K54" s="65">
        <v>16</v>
      </c>
      <c r="L54" s="65">
        <v>16</v>
      </c>
      <c r="M54" s="65">
        <v>16</v>
      </c>
      <c r="N54" s="65">
        <v>16</v>
      </c>
      <c r="O54" s="65">
        <v>16</v>
      </c>
      <c r="P54" s="71">
        <f>SUM(J54:O54)</f>
        <v>96</v>
      </c>
      <c r="Q54" s="1064"/>
    </row>
    <row r="55" spans="1:23">
      <c r="A55" s="913"/>
      <c r="B55" s="1042"/>
      <c r="C55" s="1066" t="s">
        <v>80</v>
      </c>
      <c r="D55" s="1067"/>
      <c r="E55" s="1067"/>
      <c r="F55" s="1067"/>
      <c r="G55" s="1067"/>
      <c r="H55" s="1067"/>
      <c r="I55" s="1068"/>
      <c r="J55" s="71">
        <f>SUM(J52:J54)</f>
        <v>48</v>
      </c>
      <c r="K55" s="71">
        <f t="shared" ref="K55:P55" si="6">SUM(K52:K54)</f>
        <v>48</v>
      </c>
      <c r="L55" s="71">
        <f t="shared" si="6"/>
        <v>48</v>
      </c>
      <c r="M55" s="71">
        <f t="shared" si="6"/>
        <v>48</v>
      </c>
      <c r="N55" s="71">
        <f t="shared" si="6"/>
        <v>48</v>
      </c>
      <c r="O55" s="71">
        <f t="shared" si="6"/>
        <v>48</v>
      </c>
      <c r="P55" s="90">
        <f t="shared" si="6"/>
        <v>288</v>
      </c>
      <c r="Q55" s="1065"/>
    </row>
    <row r="56" spans="1:23">
      <c r="A56" s="914"/>
      <c r="B56" s="1043"/>
      <c r="C56" s="1069" t="s">
        <v>325</v>
      </c>
      <c r="D56" s="1070"/>
      <c r="E56" s="1070"/>
      <c r="F56" s="1070"/>
      <c r="G56" s="1070"/>
      <c r="H56" s="1070"/>
      <c r="I56" s="1071"/>
      <c r="J56" s="72">
        <f>ROUND(J55/16,0)</f>
        <v>3</v>
      </c>
      <c r="K56" s="72">
        <f t="shared" ref="K56:O56" si="7">ROUND(K55/16,0)</f>
        <v>3</v>
      </c>
      <c r="L56" s="72">
        <f t="shared" si="7"/>
        <v>3</v>
      </c>
      <c r="M56" s="72">
        <f t="shared" si="7"/>
        <v>3</v>
      </c>
      <c r="N56" s="72">
        <f t="shared" si="7"/>
        <v>3</v>
      </c>
      <c r="O56" s="72">
        <f t="shared" si="7"/>
        <v>3</v>
      </c>
      <c r="P56" s="91">
        <f>SUM(J56:O56)</f>
        <v>18</v>
      </c>
      <c r="Q56" s="92">
        <v>18</v>
      </c>
      <c r="S56" s="1383" t="b">
        <f>P56&gt;=12</f>
        <v>1</v>
      </c>
      <c r="T56" s="1384"/>
      <c r="U56" s="1385" t="s">
        <v>87</v>
      </c>
      <c r="V56" s="1386"/>
    </row>
    <row r="57" spans="1:23" ht="3.75" customHeight="1"/>
    <row r="58" spans="1:23">
      <c r="A58" s="1072" t="s">
        <v>82</v>
      </c>
      <c r="B58" s="1073"/>
      <c r="C58" s="1073"/>
      <c r="D58" s="1073"/>
      <c r="E58" s="1073"/>
      <c r="F58" s="1073"/>
      <c r="G58" s="906"/>
      <c r="H58" s="906"/>
      <c r="I58" s="1074"/>
      <c r="J58" s="73">
        <f t="shared" ref="J58:O58" si="8">COUNTA(J7:J20,J23:J36,J38:J46)</f>
        <v>9</v>
      </c>
      <c r="K58" s="73">
        <f t="shared" si="8"/>
        <v>8</v>
      </c>
      <c r="L58" s="73">
        <f t="shared" si="8"/>
        <v>8</v>
      </c>
      <c r="M58" s="73">
        <f t="shared" si="8"/>
        <v>7</v>
      </c>
      <c r="N58" s="73">
        <f t="shared" si="8"/>
        <v>5</v>
      </c>
      <c r="O58" s="73">
        <f t="shared" si="8"/>
        <v>4</v>
      </c>
      <c r="P58" s="93"/>
      <c r="Q58" s="94"/>
    </row>
    <row r="59" spans="1:23">
      <c r="A59" s="1075" t="s">
        <v>320</v>
      </c>
      <c r="B59" s="1076"/>
      <c r="C59" s="1076"/>
      <c r="D59" s="1076"/>
      <c r="E59" s="1076"/>
      <c r="F59" s="1076"/>
      <c r="G59" s="1077"/>
      <c r="H59" s="1077"/>
      <c r="I59" s="1078"/>
      <c r="J59" s="81">
        <f>J48+J56</f>
        <v>32</v>
      </c>
      <c r="K59" s="74">
        <f t="shared" ref="K59:N59" si="9">K48+K56</f>
        <v>32</v>
      </c>
      <c r="L59" s="74">
        <f t="shared" si="9"/>
        <v>32</v>
      </c>
      <c r="M59" s="74">
        <f t="shared" si="9"/>
        <v>32</v>
      </c>
      <c r="N59" s="74">
        <f t="shared" si="9"/>
        <v>32</v>
      </c>
      <c r="O59" s="81">
        <f>O48+O56</f>
        <v>32</v>
      </c>
      <c r="P59" s="81">
        <f>P56+P48</f>
        <v>192</v>
      </c>
      <c r="Q59" s="66">
        <v>192</v>
      </c>
      <c r="S59" s="1383" t="b">
        <f>P59&gt;=Q59</f>
        <v>1</v>
      </c>
      <c r="T59" s="1384"/>
      <c r="U59" s="1420" t="s">
        <v>106</v>
      </c>
      <c r="V59" s="1421"/>
    </row>
    <row r="60" spans="1:23">
      <c r="A60" s="1081" t="s">
        <v>301</v>
      </c>
      <c r="B60" s="1082"/>
      <c r="C60" s="1082"/>
      <c r="D60" s="1082"/>
      <c r="E60" s="1082"/>
      <c r="F60" s="1082"/>
      <c r="G60" s="1083"/>
      <c r="H60" s="1083"/>
      <c r="I60" s="963"/>
      <c r="J60" s="1084">
        <f>J59+K59</f>
        <v>64</v>
      </c>
      <c r="K60" s="1084"/>
      <c r="L60" s="1084">
        <f>L59+M59</f>
        <v>64</v>
      </c>
      <c r="M60" s="1084"/>
      <c r="N60" s="1084">
        <f>N59+O59</f>
        <v>64</v>
      </c>
      <c r="O60" s="1084"/>
      <c r="P60" s="95"/>
      <c r="Q60" s="96"/>
    </row>
    <row r="61" spans="1:23" ht="33" customHeight="1">
      <c r="A61" s="1085" t="s">
        <v>349</v>
      </c>
      <c r="B61" s="1085"/>
      <c r="C61" s="1085"/>
      <c r="D61" s="1085"/>
      <c r="E61" s="1085"/>
      <c r="F61" s="1085"/>
      <c r="G61" s="1085"/>
      <c r="H61" s="1085"/>
      <c r="I61" s="1085"/>
      <c r="S61" s="69"/>
      <c r="T61" s="69"/>
      <c r="U61" s="69"/>
      <c r="V61" s="69"/>
    </row>
    <row r="62" spans="1:23" ht="20.25" customHeight="1">
      <c r="A62" s="1086" t="s">
        <v>16</v>
      </c>
      <c r="B62" s="1088" t="s">
        <v>73</v>
      </c>
      <c r="C62" s="1090" t="s">
        <v>249</v>
      </c>
      <c r="D62" s="1092" t="s">
        <v>60</v>
      </c>
      <c r="E62" s="1094" t="s">
        <v>61</v>
      </c>
      <c r="F62" s="1095"/>
      <c r="G62" s="1095"/>
      <c r="H62" s="1088"/>
      <c r="I62" s="1422" t="s">
        <v>272</v>
      </c>
      <c r="J62" s="1422"/>
      <c r="K62" s="1422" t="s">
        <v>242</v>
      </c>
      <c r="L62" s="1422"/>
      <c r="M62" s="1422" t="s">
        <v>277</v>
      </c>
      <c r="N62" s="1423"/>
      <c r="O62" s="1424" t="s">
        <v>108</v>
      </c>
      <c r="P62" s="1426" t="s">
        <v>15</v>
      </c>
      <c r="Q62" s="1427"/>
      <c r="R62" s="69"/>
      <c r="S62" s="69"/>
      <c r="T62" s="69"/>
      <c r="U62" s="69"/>
    </row>
    <row r="63" spans="1:23" ht="20.25" customHeight="1">
      <c r="A63" s="1087"/>
      <c r="B63" s="1089"/>
      <c r="C63" s="1091"/>
      <c r="D63" s="1093"/>
      <c r="E63" s="269" t="s">
        <v>251</v>
      </c>
      <c r="F63" s="269" t="s">
        <v>260</v>
      </c>
      <c r="G63" s="269" t="s">
        <v>273</v>
      </c>
      <c r="H63" s="269" t="s">
        <v>255</v>
      </c>
      <c r="I63" s="359" t="s">
        <v>268</v>
      </c>
      <c r="J63" s="359" t="s">
        <v>248</v>
      </c>
      <c r="K63" s="359" t="s">
        <v>268</v>
      </c>
      <c r="L63" s="359" t="s">
        <v>248</v>
      </c>
      <c r="M63" s="359" t="s">
        <v>268</v>
      </c>
      <c r="N63" s="692" t="s">
        <v>248</v>
      </c>
      <c r="O63" s="1425"/>
      <c r="P63" s="1428"/>
      <c r="Q63" s="1429"/>
      <c r="R63" s="278"/>
      <c r="S63" s="278"/>
      <c r="T63" s="278"/>
      <c r="U63" s="278"/>
      <c r="V63" s="278"/>
      <c r="W63" s="278"/>
    </row>
    <row r="64" spans="1:23" ht="21.75" customHeight="1">
      <c r="A64" s="1099" t="s">
        <v>88</v>
      </c>
      <c r="B64" s="279"/>
      <c r="C64" s="280"/>
      <c r="D64" s="67"/>
      <c r="E64" s="281"/>
      <c r="F64" s="281"/>
      <c r="G64" s="281"/>
      <c r="H64" s="281"/>
      <c r="I64" s="282"/>
      <c r="J64" s="282"/>
      <c r="K64" s="67"/>
      <c r="L64" s="67"/>
      <c r="M64" s="67"/>
      <c r="N64" s="712"/>
      <c r="O64" s="713"/>
      <c r="P64" s="1430"/>
      <c r="Q64" s="1431"/>
      <c r="R64" s="69"/>
      <c r="S64" s="69"/>
      <c r="T64" s="69"/>
      <c r="U64" s="69"/>
    </row>
    <row r="65" spans="1:26" ht="21.75" customHeight="1">
      <c r="A65" s="1099"/>
      <c r="B65" s="98"/>
      <c r="C65" s="98"/>
      <c r="D65" s="99"/>
      <c r="E65" s="100"/>
      <c r="F65" s="100"/>
      <c r="G65" s="100"/>
      <c r="H65" s="100"/>
      <c r="I65" s="101"/>
      <c r="J65" s="101"/>
      <c r="K65" s="99"/>
      <c r="L65" s="99"/>
      <c r="M65" s="99"/>
      <c r="N65" s="714"/>
      <c r="O65" s="715"/>
      <c r="P65" s="284"/>
      <c r="Q65" s="285"/>
      <c r="R65" s="69"/>
      <c r="S65" s="69"/>
      <c r="T65" s="69"/>
      <c r="U65" s="69"/>
    </row>
    <row r="66" spans="1:26" ht="21.75" customHeight="1">
      <c r="A66" s="1099"/>
      <c r="B66" s="98"/>
      <c r="C66" s="293"/>
      <c r="D66" s="99"/>
      <c r="E66" s="100"/>
      <c r="F66" s="100"/>
      <c r="G66" s="100"/>
      <c r="H66" s="100"/>
      <c r="I66" s="101"/>
      <c r="J66" s="101"/>
      <c r="K66" s="99"/>
      <c r="L66" s="99"/>
      <c r="M66" s="99"/>
      <c r="N66" s="714"/>
      <c r="O66" s="715"/>
      <c r="P66" s="284"/>
      <c r="Q66" s="285"/>
      <c r="R66" s="69"/>
      <c r="S66" s="69"/>
      <c r="T66" s="69"/>
      <c r="U66" s="69"/>
    </row>
    <row r="67" spans="1:26" ht="21.75" customHeight="1">
      <c r="A67" s="1099"/>
      <c r="B67" s="288"/>
      <c r="C67" s="289"/>
      <c r="D67" s="274"/>
      <c r="E67" s="290"/>
      <c r="F67" s="290"/>
      <c r="G67" s="290"/>
      <c r="H67" s="290"/>
      <c r="I67" s="291"/>
      <c r="J67" s="291"/>
      <c r="K67" s="274"/>
      <c r="L67" s="274"/>
      <c r="M67" s="274"/>
      <c r="N67" s="691"/>
      <c r="O67" s="715"/>
      <c r="P67" s="1432"/>
      <c r="Q67" s="1433"/>
      <c r="R67" s="69"/>
      <c r="S67" s="69"/>
      <c r="T67" s="69"/>
      <c r="U67" s="69"/>
    </row>
    <row r="68" spans="1:26" ht="16.5" customHeight="1">
      <c r="A68" s="1106" t="s">
        <v>19</v>
      </c>
      <c r="B68" s="1107"/>
      <c r="C68" s="1108"/>
      <c r="D68" s="102" t="s">
        <v>267</v>
      </c>
      <c r="E68" s="102" t="s">
        <v>267</v>
      </c>
      <c r="F68" s="102" t="s">
        <v>267</v>
      </c>
      <c r="G68" s="102" t="s">
        <v>267</v>
      </c>
      <c r="H68" s="102" t="s">
        <v>267</v>
      </c>
      <c r="I68" s="348">
        <f t="shared" ref="I68:N68" si="10">SUM(I64:I67)</f>
        <v>0</v>
      </c>
      <c r="J68" s="348">
        <f t="shared" si="10"/>
        <v>0</v>
      </c>
      <c r="K68" s="348">
        <f t="shared" si="10"/>
        <v>0</v>
      </c>
      <c r="L68" s="348">
        <f t="shared" si="10"/>
        <v>0</v>
      </c>
      <c r="M68" s="348">
        <f t="shared" si="10"/>
        <v>0</v>
      </c>
      <c r="N68" s="716">
        <f t="shared" si="10"/>
        <v>0</v>
      </c>
      <c r="O68" s="717">
        <f t="shared" ref="O68:O70" si="11">SUM(I68:N68)</f>
        <v>0</v>
      </c>
      <c r="P68" s="1434"/>
      <c r="Q68" s="1435"/>
      <c r="S68" s="69"/>
      <c r="T68" s="69"/>
      <c r="U68" s="69"/>
      <c r="V68" s="69"/>
    </row>
    <row r="69" spans="1:26" ht="25.5" customHeight="1">
      <c r="A69" s="105" t="s">
        <v>90</v>
      </c>
      <c r="B69" s="106"/>
      <c r="C69" s="106"/>
      <c r="D69" s="107"/>
      <c r="E69" s="108"/>
      <c r="F69" s="108"/>
      <c r="G69" s="108"/>
      <c r="H69" s="108"/>
      <c r="I69" s="109"/>
      <c r="J69" s="109"/>
      <c r="K69" s="265"/>
      <c r="L69" s="107"/>
      <c r="M69" s="107"/>
      <c r="N69" s="718"/>
      <c r="O69" s="719">
        <f t="shared" si="11"/>
        <v>0</v>
      </c>
      <c r="P69" s="1111"/>
      <c r="Q69" s="1112"/>
      <c r="R69" s="69"/>
      <c r="S69" s="69"/>
      <c r="T69" s="69"/>
      <c r="U69" s="69"/>
    </row>
    <row r="70" spans="1:26" ht="16.5" customHeight="1">
      <c r="A70" s="1106" t="s">
        <v>31</v>
      </c>
      <c r="B70" s="1107"/>
      <c r="C70" s="1108"/>
      <c r="D70" s="102" t="s">
        <v>267</v>
      </c>
      <c r="E70" s="102" t="s">
        <v>267</v>
      </c>
      <c r="F70" s="102" t="s">
        <v>267</v>
      </c>
      <c r="G70" s="102" t="s">
        <v>267</v>
      </c>
      <c r="H70" s="102" t="s">
        <v>267</v>
      </c>
      <c r="I70" s="103">
        <f t="shared" ref="I70:N70" si="12">SUM(I69:I69)</f>
        <v>0</v>
      </c>
      <c r="J70" s="348">
        <f t="shared" si="12"/>
        <v>0</v>
      </c>
      <c r="K70" s="348">
        <f t="shared" si="12"/>
        <v>0</v>
      </c>
      <c r="L70" s="348">
        <f t="shared" si="12"/>
        <v>0</v>
      </c>
      <c r="M70" s="348">
        <f t="shared" si="12"/>
        <v>0</v>
      </c>
      <c r="N70" s="716">
        <f t="shared" si="12"/>
        <v>0</v>
      </c>
      <c r="O70" s="717">
        <f t="shared" si="11"/>
        <v>0</v>
      </c>
      <c r="P70" s="1436"/>
      <c r="Q70" s="1437"/>
      <c r="S70" s="69"/>
      <c r="T70" s="69"/>
      <c r="U70" s="69"/>
      <c r="V70" s="69"/>
    </row>
    <row r="72" spans="1:26">
      <c r="A72" s="68" t="s">
        <v>329</v>
      </c>
    </row>
    <row r="73" spans="1:26">
      <c r="A73" s="111" t="s">
        <v>270</v>
      </c>
      <c r="B73" s="112" t="s">
        <v>247</v>
      </c>
      <c r="C73" s="1115" t="s">
        <v>245</v>
      </c>
      <c r="D73" s="1115"/>
      <c r="E73" s="1116"/>
    </row>
    <row r="74" spans="1:26">
      <c r="A74" s="113" t="s">
        <v>257</v>
      </c>
      <c r="B74" s="70" t="s">
        <v>240</v>
      </c>
      <c r="C74" s="949" t="s">
        <v>178</v>
      </c>
      <c r="D74" s="1117"/>
      <c r="E74" s="1118"/>
    </row>
    <row r="75" spans="1:26">
      <c r="A75" s="114" t="s">
        <v>239</v>
      </c>
      <c r="B75" s="70" t="s">
        <v>241</v>
      </c>
      <c r="C75" s="949" t="s">
        <v>212</v>
      </c>
      <c r="D75" s="1117"/>
      <c r="E75" s="1118"/>
    </row>
    <row r="76" spans="1:26" s="69" customFormat="1" ht="8.25" customHeight="1">
      <c r="A76" s="1119"/>
      <c r="B76" s="1120"/>
      <c r="C76" s="1120"/>
      <c r="D76" s="1120"/>
      <c r="E76" s="1120"/>
      <c r="F76" s="1120"/>
      <c r="G76" s="1120"/>
      <c r="H76" s="1120"/>
      <c r="I76" s="1120"/>
      <c r="J76" s="1120"/>
      <c r="K76" s="1120"/>
      <c r="L76" s="1120"/>
      <c r="M76" s="1120"/>
      <c r="N76" s="1120"/>
      <c r="O76" s="1120"/>
      <c r="P76" s="1120"/>
      <c r="Q76" s="68"/>
      <c r="R76" s="68"/>
      <c r="W76" s="68"/>
      <c r="X76" s="68"/>
      <c r="Y76" s="68"/>
      <c r="Z76" s="68"/>
    </row>
    <row r="77" spans="1:26" ht="16.350000000000001" customHeight="1">
      <c r="A77" s="1438" t="s">
        <v>40</v>
      </c>
      <c r="B77" s="1439"/>
      <c r="C77" s="1439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S77" s="69"/>
      <c r="T77" s="69"/>
      <c r="U77" s="69"/>
      <c r="V77" s="69"/>
    </row>
    <row r="78" spans="1:26" ht="8.25" customHeight="1">
      <c r="S78" s="69"/>
      <c r="T78" s="69"/>
      <c r="U78" s="69"/>
      <c r="V78" s="69"/>
    </row>
    <row r="79" spans="1:26" ht="131.25" customHeight="1">
      <c r="A79" s="1123" t="s">
        <v>235</v>
      </c>
      <c r="B79" s="1123"/>
      <c r="C79" s="1123"/>
      <c r="D79" s="1123"/>
      <c r="E79" s="1123"/>
      <c r="F79" s="1123"/>
      <c r="G79" s="1123"/>
      <c r="H79" s="1123"/>
      <c r="I79" s="1123"/>
      <c r="J79" s="1123"/>
      <c r="K79" s="1123"/>
      <c r="L79" s="1123"/>
      <c r="M79" s="1123"/>
      <c r="N79" s="1123"/>
      <c r="O79" s="1123"/>
      <c r="P79" s="1123"/>
      <c r="Q79" s="1123"/>
      <c r="S79" s="69"/>
      <c r="T79" s="69"/>
      <c r="U79" s="69"/>
      <c r="V79" s="69"/>
    </row>
    <row r="80" spans="1:26" ht="6" customHeight="1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S80" s="69"/>
      <c r="T80" s="69"/>
      <c r="U80" s="69"/>
      <c r="V80" s="69"/>
    </row>
    <row r="81" spans="1:22">
      <c r="B81" s="283" t="s">
        <v>91</v>
      </c>
      <c r="C81" s="907" t="s">
        <v>249</v>
      </c>
      <c r="D81" s="1125" t="s">
        <v>60</v>
      </c>
      <c r="E81" s="1125" t="s">
        <v>61</v>
      </c>
      <c r="F81" s="1127"/>
      <c r="G81" s="1127"/>
      <c r="H81" s="1127"/>
      <c r="I81" s="1125" t="s">
        <v>272</v>
      </c>
      <c r="J81" s="1125"/>
      <c r="K81" s="1125" t="s">
        <v>242</v>
      </c>
      <c r="L81" s="1125"/>
      <c r="M81" s="1125" t="s">
        <v>277</v>
      </c>
      <c r="N81" s="909"/>
      <c r="S81" s="69"/>
      <c r="T81" s="69"/>
      <c r="U81" s="69"/>
      <c r="V81" s="69"/>
    </row>
    <row r="82" spans="1:22">
      <c r="C82" s="1124"/>
      <c r="D82" s="1126"/>
      <c r="E82" s="227" t="s">
        <v>251</v>
      </c>
      <c r="F82" s="227" t="s">
        <v>260</v>
      </c>
      <c r="G82" s="227" t="s">
        <v>273</v>
      </c>
      <c r="H82" s="227" t="s">
        <v>255</v>
      </c>
      <c r="I82" s="227" t="s">
        <v>268</v>
      </c>
      <c r="J82" s="227" t="s">
        <v>248</v>
      </c>
      <c r="K82" s="264" t="s">
        <v>268</v>
      </c>
      <c r="L82" s="227" t="s">
        <v>248</v>
      </c>
      <c r="M82" s="227" t="s">
        <v>268</v>
      </c>
      <c r="N82" s="228" t="s">
        <v>248</v>
      </c>
      <c r="S82" s="69"/>
      <c r="T82" s="69"/>
      <c r="U82" s="69"/>
      <c r="V82" s="69"/>
    </row>
    <row r="83" spans="1:22" ht="20.25" customHeight="1">
      <c r="C83" s="1128" t="s">
        <v>348</v>
      </c>
      <c r="D83" s="229">
        <v>5</v>
      </c>
      <c r="E83" s="229"/>
      <c r="F83" s="229">
        <v>6</v>
      </c>
      <c r="G83" s="229"/>
      <c r="H83" s="229"/>
      <c r="I83" s="229"/>
      <c r="J83" s="229"/>
      <c r="K83" s="229">
        <v>3</v>
      </c>
      <c r="L83" s="229">
        <v>3</v>
      </c>
      <c r="M83" s="229"/>
      <c r="N83" s="230"/>
      <c r="S83" s="69"/>
      <c r="T83" s="69"/>
      <c r="U83" s="69"/>
      <c r="V83" s="69"/>
    </row>
    <row r="84" spans="1:22" ht="20.25" customHeight="1">
      <c r="C84" s="1129"/>
      <c r="D84" s="231">
        <v>5</v>
      </c>
      <c r="E84" s="231"/>
      <c r="F84" s="231">
        <v>6</v>
      </c>
      <c r="G84" s="231"/>
      <c r="H84" s="231"/>
      <c r="I84" s="231"/>
      <c r="J84" s="231"/>
      <c r="K84" s="231">
        <v>3</v>
      </c>
      <c r="L84" s="231">
        <v>3</v>
      </c>
      <c r="M84" s="231"/>
      <c r="N84" s="232"/>
      <c r="S84" s="69"/>
      <c r="T84" s="69"/>
      <c r="U84" s="69"/>
      <c r="V84" s="69"/>
    </row>
    <row r="85" spans="1:22">
      <c r="S85" s="69"/>
      <c r="T85" s="69"/>
      <c r="U85" s="69"/>
      <c r="V85" s="69"/>
    </row>
    <row r="86" spans="1:22" ht="159.75" customHeight="1">
      <c r="A86" s="1123" t="s">
        <v>51</v>
      </c>
      <c r="B86" s="1123"/>
      <c r="C86" s="1123"/>
      <c r="D86" s="1123"/>
      <c r="E86" s="1123"/>
      <c r="F86" s="1123"/>
      <c r="G86" s="1123"/>
      <c r="H86" s="1123"/>
      <c r="I86" s="1123"/>
      <c r="J86" s="1123"/>
      <c r="K86" s="1123"/>
      <c r="L86" s="1123"/>
      <c r="M86" s="1123"/>
      <c r="N86" s="1123"/>
      <c r="O86" s="1123"/>
      <c r="P86" s="1123"/>
      <c r="Q86" s="1123" t="s">
        <v>147</v>
      </c>
      <c r="S86" s="69"/>
      <c r="T86" s="69"/>
      <c r="U86" s="69"/>
      <c r="V86" s="69"/>
    </row>
    <row r="87" spans="1:22" ht="6.75" customHeight="1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S87" s="69"/>
      <c r="T87" s="69"/>
      <c r="U87" s="69"/>
      <c r="V87" s="69"/>
    </row>
    <row r="88" spans="1:22">
      <c r="B88" s="283" t="s">
        <v>91</v>
      </c>
      <c r="C88" s="907" t="s">
        <v>249</v>
      </c>
      <c r="D88" s="1125" t="s">
        <v>60</v>
      </c>
      <c r="E88" s="1125" t="s">
        <v>61</v>
      </c>
      <c r="F88" s="1127"/>
      <c r="G88" s="1127"/>
      <c r="H88" s="1127"/>
      <c r="I88" s="1125" t="s">
        <v>272</v>
      </c>
      <c r="J88" s="1125"/>
      <c r="K88" s="1125" t="s">
        <v>242</v>
      </c>
      <c r="L88" s="1125"/>
      <c r="M88" s="1125" t="s">
        <v>277</v>
      </c>
      <c r="N88" s="909"/>
      <c r="S88" s="69"/>
      <c r="T88" s="69"/>
      <c r="U88" s="69"/>
      <c r="V88" s="69"/>
    </row>
    <row r="89" spans="1:22">
      <c r="C89" s="1124"/>
      <c r="D89" s="1126"/>
      <c r="E89" s="227" t="s">
        <v>251</v>
      </c>
      <c r="F89" s="227" t="s">
        <v>260</v>
      </c>
      <c r="G89" s="227" t="s">
        <v>273</v>
      </c>
      <c r="H89" s="227" t="s">
        <v>255</v>
      </c>
      <c r="I89" s="227" t="s">
        <v>268</v>
      </c>
      <c r="J89" s="227" t="s">
        <v>248</v>
      </c>
      <c r="K89" s="264" t="s">
        <v>268</v>
      </c>
      <c r="L89" s="227" t="s">
        <v>248</v>
      </c>
      <c r="M89" s="227" t="s">
        <v>268</v>
      </c>
      <c r="N89" s="228" t="s">
        <v>248</v>
      </c>
      <c r="S89" s="69"/>
      <c r="T89" s="69"/>
      <c r="U89" s="69"/>
      <c r="V89" s="69"/>
    </row>
    <row r="90" spans="1:22">
      <c r="C90" s="233" t="s">
        <v>83</v>
      </c>
      <c r="D90" s="229">
        <v>5</v>
      </c>
      <c r="E90" s="229"/>
      <c r="F90" s="229"/>
      <c r="G90" s="229"/>
      <c r="H90" s="229">
        <v>6</v>
      </c>
      <c r="I90" s="229"/>
      <c r="J90" s="229"/>
      <c r="K90" s="229">
        <v>3</v>
      </c>
      <c r="L90" s="229">
        <v>3</v>
      </c>
      <c r="M90" s="229"/>
      <c r="N90" s="230"/>
      <c r="S90" s="69"/>
      <c r="T90" s="69"/>
      <c r="U90" s="69"/>
      <c r="V90" s="69"/>
    </row>
    <row r="91" spans="1:22">
      <c r="C91" s="234" t="s">
        <v>77</v>
      </c>
      <c r="D91" s="231">
        <v>5</v>
      </c>
      <c r="E91" s="231"/>
      <c r="F91" s="231"/>
      <c r="G91" s="231"/>
      <c r="H91" s="231">
        <v>6</v>
      </c>
      <c r="I91" s="231"/>
      <c r="J91" s="231"/>
      <c r="K91" s="231"/>
      <c r="L91" s="231"/>
      <c r="M91" s="231">
        <v>3</v>
      </c>
      <c r="N91" s="232">
        <v>3</v>
      </c>
      <c r="S91" s="69"/>
      <c r="T91" s="69"/>
      <c r="U91" s="69"/>
      <c r="V91" s="69"/>
    </row>
  </sheetData>
  <mergeCells count="161">
    <mergeCell ref="C83:C84"/>
    <mergeCell ref="A86:Q86"/>
    <mergeCell ref="C88:C89"/>
    <mergeCell ref="D88:D89"/>
    <mergeCell ref="E88:H88"/>
    <mergeCell ref="I88:J88"/>
    <mergeCell ref="K88:L88"/>
    <mergeCell ref="M88:N88"/>
    <mergeCell ref="C73:E73"/>
    <mergeCell ref="C74:E74"/>
    <mergeCell ref="C75:E75"/>
    <mergeCell ref="A76:P76"/>
    <mergeCell ref="A77:C77"/>
    <mergeCell ref="A79:Q79"/>
    <mergeCell ref="C81:C82"/>
    <mergeCell ref="D81:D82"/>
    <mergeCell ref="E81:H81"/>
    <mergeCell ref="I81:J81"/>
    <mergeCell ref="K81:L81"/>
    <mergeCell ref="M81:N81"/>
    <mergeCell ref="O62:O63"/>
    <mergeCell ref="P62:Q63"/>
    <mergeCell ref="A64:A67"/>
    <mergeCell ref="P64:Q64"/>
    <mergeCell ref="P67:Q67"/>
    <mergeCell ref="A68:C68"/>
    <mergeCell ref="P68:Q68"/>
    <mergeCell ref="P69:Q69"/>
    <mergeCell ref="A70:C70"/>
    <mergeCell ref="P70:Q70"/>
    <mergeCell ref="A61:I61"/>
    <mergeCell ref="A62:A63"/>
    <mergeCell ref="B62:B63"/>
    <mergeCell ref="C62:C63"/>
    <mergeCell ref="D62:D63"/>
    <mergeCell ref="E62:H62"/>
    <mergeCell ref="I62:J62"/>
    <mergeCell ref="K62:L62"/>
    <mergeCell ref="M62:N62"/>
    <mergeCell ref="U56:V56"/>
    <mergeCell ref="A58:I58"/>
    <mergeCell ref="A59:I59"/>
    <mergeCell ref="S59:T59"/>
    <mergeCell ref="U59:V59"/>
    <mergeCell ref="A60:I60"/>
    <mergeCell ref="J60:K60"/>
    <mergeCell ref="L60:M60"/>
    <mergeCell ref="N60:O60"/>
    <mergeCell ref="A47:D47"/>
    <mergeCell ref="S47:T47"/>
    <mergeCell ref="U47:V47"/>
    <mergeCell ref="A48:D48"/>
    <mergeCell ref="S48:T48"/>
    <mergeCell ref="U48:V48"/>
    <mergeCell ref="A50:B56"/>
    <mergeCell ref="C50:D51"/>
    <mergeCell ref="E50:F51"/>
    <mergeCell ref="G50:I51"/>
    <mergeCell ref="J50:K50"/>
    <mergeCell ref="L50:M50"/>
    <mergeCell ref="N50:O50"/>
    <mergeCell ref="P50:P51"/>
    <mergeCell ref="Q50:Q51"/>
    <mergeCell ref="C52:D52"/>
    <mergeCell ref="E52:F54"/>
    <mergeCell ref="G52:I54"/>
    <mergeCell ref="Q52:Q55"/>
    <mergeCell ref="C53:D53"/>
    <mergeCell ref="C54:D54"/>
    <mergeCell ref="C55:I55"/>
    <mergeCell ref="C56:I56"/>
    <mergeCell ref="S56:T56"/>
    <mergeCell ref="S37:T37"/>
    <mergeCell ref="U37:V37"/>
    <mergeCell ref="A38:A46"/>
    <mergeCell ref="C38:D38"/>
    <mergeCell ref="P38:P46"/>
    <mergeCell ref="Q38:Q46"/>
    <mergeCell ref="B39:B41"/>
    <mergeCell ref="C39:D39"/>
    <mergeCell ref="C40:D40"/>
    <mergeCell ref="C41:D41"/>
    <mergeCell ref="B42:B44"/>
    <mergeCell ref="C42:D42"/>
    <mergeCell ref="C43:D43"/>
    <mergeCell ref="C44:D44"/>
    <mergeCell ref="B45:B46"/>
    <mergeCell ref="C45:D45"/>
    <mergeCell ref="C46:D46"/>
    <mergeCell ref="A33:A36"/>
    <mergeCell ref="B33:B36"/>
    <mergeCell ref="C33:D33"/>
    <mergeCell ref="P33:P36"/>
    <mergeCell ref="Q33:Q36"/>
    <mergeCell ref="C34:D34"/>
    <mergeCell ref="C35:D35"/>
    <mergeCell ref="C36:D36"/>
    <mergeCell ref="A37:D37"/>
    <mergeCell ref="B27:B30"/>
    <mergeCell ref="C27:D27"/>
    <mergeCell ref="P27:P30"/>
    <mergeCell ref="Q27:Q30"/>
    <mergeCell ref="C28:D28"/>
    <mergeCell ref="C29:D29"/>
    <mergeCell ref="C30:D30"/>
    <mergeCell ref="B31:B32"/>
    <mergeCell ref="C31:D31"/>
    <mergeCell ref="P31:P32"/>
    <mergeCell ref="Q31:Q32"/>
    <mergeCell ref="C32:D32"/>
    <mergeCell ref="Q20:Q21"/>
    <mergeCell ref="C21:D21"/>
    <mergeCell ref="A22:D22"/>
    <mergeCell ref="S22:T22"/>
    <mergeCell ref="U22:V22"/>
    <mergeCell ref="A23:A26"/>
    <mergeCell ref="B23:B24"/>
    <mergeCell ref="C23:D23"/>
    <mergeCell ref="P23:P24"/>
    <mergeCell ref="Q23:Q26"/>
    <mergeCell ref="C24:D24"/>
    <mergeCell ref="B25:B26"/>
    <mergeCell ref="C25:D25"/>
    <mergeCell ref="P25:P26"/>
    <mergeCell ref="C26:D26"/>
    <mergeCell ref="A7:A20"/>
    <mergeCell ref="B7:B9"/>
    <mergeCell ref="C7:D7"/>
    <mergeCell ref="P7:P10"/>
    <mergeCell ref="Q7:Q19"/>
    <mergeCell ref="C8:D8"/>
    <mergeCell ref="C9:D9"/>
    <mergeCell ref="C10:D10"/>
    <mergeCell ref="B11:B14"/>
    <mergeCell ref="C11:D11"/>
    <mergeCell ref="P11:P14"/>
    <mergeCell ref="C12:D12"/>
    <mergeCell ref="C13:D13"/>
    <mergeCell ref="C14:D14"/>
    <mergeCell ref="B15:B19"/>
    <mergeCell ref="C15:D15"/>
    <mergeCell ref="P15:P19"/>
    <mergeCell ref="C16:D16"/>
    <mergeCell ref="C17:D17"/>
    <mergeCell ref="C18:D18"/>
    <mergeCell ref="C19:D19"/>
    <mergeCell ref="B20:B21"/>
    <mergeCell ref="C20:D20"/>
    <mergeCell ref="P20:P21"/>
    <mergeCell ref="A1:Q1"/>
    <mergeCell ref="A3:Q3"/>
    <mergeCell ref="A5:A6"/>
    <mergeCell ref="B5:B6"/>
    <mergeCell ref="C5:D6"/>
    <mergeCell ref="E5:E6"/>
    <mergeCell ref="F5:I5"/>
    <mergeCell ref="J5:K5"/>
    <mergeCell ref="L5:M5"/>
    <mergeCell ref="N5:O5"/>
    <mergeCell ref="P5:P6"/>
    <mergeCell ref="Q5:Q6"/>
  </mergeCells>
  <phoneticPr fontId="36" type="noConversion"/>
  <conditionalFormatting sqref="S22:T22">
    <cfRule type="containsText" dxfId="4" priority="7" operator="containsText" text="false">
      <formula>NOT(ISERROR(SEARCH("false",S22)))</formula>
    </cfRule>
  </conditionalFormatting>
  <conditionalFormatting sqref="S37:T37">
    <cfRule type="containsText" dxfId="3" priority="3" operator="containsText" text="false">
      <formula>NOT(ISERROR(SEARCH("false",S37)))</formula>
    </cfRule>
  </conditionalFormatting>
  <conditionalFormatting sqref="S47:T48">
    <cfRule type="containsText" dxfId="2" priority="1" operator="containsText" text="false">
      <formula>NOT(ISERROR(SEARCH("false",S47)))</formula>
    </cfRule>
  </conditionalFormatting>
  <conditionalFormatting sqref="S56:T56">
    <cfRule type="containsText" dxfId="1" priority="2" operator="containsText" text="false">
      <formula>NOT(ISERROR(SEARCH("false",S56)))</formula>
    </cfRule>
  </conditionalFormatting>
  <conditionalFormatting sqref="S59:T59">
    <cfRule type="containsText" dxfId="0" priority="5" operator="containsText" text="false">
      <formula>NOT(ISERROR(SEARCH("false",S59)))</formula>
    </cfRule>
  </conditionalFormatting>
  <dataValidations disablePrompts="1" count="1">
    <dataValidation type="whole" operator="equal" allowBlank="1" showInputMessage="1" showErrorMessage="1" errorTitle="창의적 체험활동 시수 편성 오류" error="이수시간 합계가 편성 단위와 맞지 않습니다." sqref="J56:O56" xr:uid="{00000000-0002-0000-0500-000000000000}">
      <formula1>J55/17</formula1>
    </dataValidation>
  </dataValidations>
  <printOptions horizontalCentered="1"/>
  <pageMargins left="0.31486111879348755" right="0.31486111879348755" top="5.3194444626569748E-2" bottom="9.6388891339302063E-2" header="0.31486111879348755" footer="0.31486111879348755"/>
  <pageSetup paperSize="9" scale="51" fitToHeight="0" orientation="portrait" copies="9999" r:id="rId1"/>
  <rowBreaks count="1" manualBreakCount="1">
    <brk id="70" max="1048575" man="1"/>
  </rowBreaks>
  <colBreaks count="1" manualBreakCount="1">
    <brk id="17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74"/>
  <sheetViews>
    <sheetView view="pageBreakPreview" topLeftCell="A9" zoomScale="110" zoomScaleNormal="110" zoomScaleSheetLayoutView="110" workbookViewId="0">
      <selection activeCell="K22" sqref="K22"/>
    </sheetView>
  </sheetViews>
  <sheetFormatPr defaultColWidth="8.85546875" defaultRowHeight="15" customHeight="1"/>
  <cols>
    <col min="1" max="1" width="17.5703125" style="365" customWidth="1"/>
    <col min="2" max="2" width="6.42578125" style="365" customWidth="1"/>
    <col min="3" max="3" width="21.5703125" style="365" customWidth="1"/>
    <col min="4" max="4" width="21.7109375" style="365" customWidth="1"/>
    <col min="5" max="8" width="7.5703125" style="365" hidden="1" customWidth="1"/>
    <col min="9" max="16" width="7.5703125" style="365" customWidth="1"/>
    <col min="17" max="18" width="8.140625" style="365" customWidth="1"/>
    <col min="19" max="16384" width="8.85546875" style="364"/>
  </cols>
  <sheetData>
    <row r="1" spans="1:18" ht="39.75" customHeight="1">
      <c r="A1" s="1130" t="s">
        <v>17</v>
      </c>
      <c r="B1" s="1131"/>
      <c r="C1" s="1131"/>
      <c r="D1" s="1131"/>
      <c r="E1" s="1131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</row>
    <row r="2" spans="1:18" ht="24" customHeight="1">
      <c r="A2" s="1132" t="s">
        <v>170</v>
      </c>
      <c r="B2" s="1133"/>
      <c r="C2" s="377"/>
      <c r="D2" s="376"/>
    </row>
    <row r="3" spans="1:18" ht="15.75" customHeight="1">
      <c r="A3" s="1134" t="s">
        <v>81</v>
      </c>
      <c r="B3" s="1136" t="s">
        <v>54</v>
      </c>
      <c r="C3" s="1138" t="s">
        <v>322</v>
      </c>
      <c r="D3" s="1140" t="s">
        <v>79</v>
      </c>
      <c r="E3" s="1142" t="s">
        <v>272</v>
      </c>
      <c r="F3" s="1143"/>
      <c r="G3" s="1143"/>
      <c r="H3" s="1144"/>
      <c r="I3" s="1142" t="s">
        <v>242</v>
      </c>
      <c r="J3" s="1143"/>
      <c r="K3" s="1143"/>
      <c r="L3" s="1144"/>
      <c r="M3" s="1142" t="s">
        <v>277</v>
      </c>
      <c r="N3" s="1143"/>
      <c r="O3" s="1143"/>
      <c r="P3" s="1144"/>
      <c r="Q3" s="1145" t="s">
        <v>75</v>
      </c>
      <c r="R3" s="1148" t="s">
        <v>313</v>
      </c>
    </row>
    <row r="4" spans="1:18" ht="15.75" customHeight="1">
      <c r="A4" s="1135"/>
      <c r="B4" s="1137"/>
      <c r="C4" s="1139"/>
      <c r="D4" s="1141"/>
      <c r="E4" s="1151" t="s">
        <v>268</v>
      </c>
      <c r="F4" s="1152"/>
      <c r="G4" s="1153" t="s">
        <v>248</v>
      </c>
      <c r="H4" s="1154"/>
      <c r="I4" s="1151" t="s">
        <v>268</v>
      </c>
      <c r="J4" s="1152"/>
      <c r="K4" s="1153" t="s">
        <v>248</v>
      </c>
      <c r="L4" s="1154"/>
      <c r="M4" s="1151" t="s">
        <v>268</v>
      </c>
      <c r="N4" s="1152"/>
      <c r="O4" s="1153" t="s">
        <v>248</v>
      </c>
      <c r="P4" s="1154"/>
      <c r="Q4" s="1146"/>
      <c r="R4" s="1149"/>
    </row>
    <row r="5" spans="1:18" ht="15.75" customHeight="1">
      <c r="A5" s="1135"/>
      <c r="B5" s="1137"/>
      <c r="C5" s="1139"/>
      <c r="D5" s="1141"/>
      <c r="E5" s="387" t="s">
        <v>109</v>
      </c>
      <c r="F5" s="386" t="s">
        <v>64</v>
      </c>
      <c r="G5" s="385" t="s">
        <v>109</v>
      </c>
      <c r="H5" s="384" t="s">
        <v>64</v>
      </c>
      <c r="I5" s="765" t="s">
        <v>128</v>
      </c>
      <c r="J5" s="386" t="s">
        <v>64</v>
      </c>
      <c r="K5" s="766" t="s">
        <v>128</v>
      </c>
      <c r="L5" s="384" t="s">
        <v>64</v>
      </c>
      <c r="M5" s="765" t="s">
        <v>128</v>
      </c>
      <c r="N5" s="386" t="s">
        <v>64</v>
      </c>
      <c r="O5" s="766" t="s">
        <v>128</v>
      </c>
      <c r="P5" s="384" t="s">
        <v>64</v>
      </c>
      <c r="Q5" s="1147"/>
      <c r="R5" s="1150"/>
    </row>
    <row r="6" spans="1:18" ht="15.75" customHeight="1">
      <c r="A6" s="1155" t="s">
        <v>137</v>
      </c>
      <c r="B6" s="1157">
        <v>12</v>
      </c>
      <c r="C6" s="383" t="s">
        <v>185</v>
      </c>
      <c r="D6" s="382" t="s">
        <v>30</v>
      </c>
      <c r="E6" s="380"/>
      <c r="F6" s="378"/>
      <c r="G6" s="379"/>
      <c r="H6" s="381"/>
      <c r="I6" s="380">
        <v>3</v>
      </c>
      <c r="J6" s="378">
        <f>I6*16</f>
        <v>48</v>
      </c>
      <c r="K6" s="379"/>
      <c r="L6" s="381"/>
      <c r="M6" s="380"/>
      <c r="N6" s="378"/>
      <c r="O6" s="379"/>
      <c r="P6" s="381"/>
      <c r="Q6" s="632">
        <f t="shared" ref="Q6:Q21" si="0">SUM(E6,G6,I6,K6,M6,O6)</f>
        <v>3</v>
      </c>
      <c r="R6" s="633">
        <f t="shared" ref="R6:R25" si="1">SUM(F6,H6,J6,L6,N6,P6)</f>
        <v>48</v>
      </c>
    </row>
    <row r="7" spans="1:18" ht="15.75" customHeight="1">
      <c r="A7" s="1440"/>
      <c r="B7" s="1442"/>
      <c r="C7" s="377" t="s">
        <v>2</v>
      </c>
      <c r="D7" s="376" t="s">
        <v>197</v>
      </c>
      <c r="E7" s="371"/>
      <c r="F7" s="374"/>
      <c r="G7" s="373"/>
      <c r="H7" s="375"/>
      <c r="I7" s="371">
        <v>3</v>
      </c>
      <c r="J7" s="374">
        <v>48</v>
      </c>
      <c r="K7" s="373"/>
      <c r="L7" s="375"/>
      <c r="M7" s="371"/>
      <c r="N7" s="374"/>
      <c r="O7" s="373"/>
      <c r="P7" s="372"/>
      <c r="Q7" s="634">
        <f t="shared" si="0"/>
        <v>3</v>
      </c>
      <c r="R7" s="635">
        <f t="shared" si="1"/>
        <v>48</v>
      </c>
    </row>
    <row r="8" spans="1:18" ht="15.75" customHeight="1">
      <c r="A8" s="1440"/>
      <c r="B8" s="1442"/>
      <c r="C8" s="749" t="s">
        <v>223</v>
      </c>
      <c r="D8" s="750" t="s">
        <v>224</v>
      </c>
      <c r="E8" s="371"/>
      <c r="F8" s="374"/>
      <c r="G8" s="373"/>
      <c r="H8" s="375"/>
      <c r="I8" s="371"/>
      <c r="J8" s="374"/>
      <c r="K8" s="373">
        <v>3</v>
      </c>
      <c r="L8" s="375">
        <f>K8*16</f>
        <v>48</v>
      </c>
      <c r="M8" s="371"/>
      <c r="N8" s="374"/>
      <c r="O8" s="373"/>
      <c r="P8" s="372"/>
      <c r="Q8" s="634">
        <f t="shared" si="0"/>
        <v>3</v>
      </c>
      <c r="R8" s="635">
        <f t="shared" si="1"/>
        <v>48</v>
      </c>
    </row>
    <row r="9" spans="1:18" ht="15.75" customHeight="1">
      <c r="A9" s="1440"/>
      <c r="B9" s="1442"/>
      <c r="C9" s="377" t="s">
        <v>5</v>
      </c>
      <c r="D9" s="376" t="s">
        <v>158</v>
      </c>
      <c r="E9" s="371"/>
      <c r="F9" s="374"/>
      <c r="G9" s="373"/>
      <c r="H9" s="375"/>
      <c r="I9" s="371"/>
      <c r="J9" s="374"/>
      <c r="K9" s="373">
        <v>3</v>
      </c>
      <c r="L9" s="375">
        <f>K9*16</f>
        <v>48</v>
      </c>
      <c r="M9" s="371"/>
      <c r="N9" s="374"/>
      <c r="O9" s="373"/>
      <c r="P9" s="372"/>
      <c r="Q9" s="634">
        <f t="shared" si="0"/>
        <v>3</v>
      </c>
      <c r="R9" s="635">
        <f t="shared" si="1"/>
        <v>48</v>
      </c>
    </row>
    <row r="10" spans="1:18" ht="15.75" customHeight="1">
      <c r="A10" s="1441"/>
      <c r="B10" s="1443"/>
      <c r="C10" s="1160" t="s">
        <v>76</v>
      </c>
      <c r="D10" s="1444"/>
      <c r="E10" s="369">
        <f>SUM(E6:E9)</f>
        <v>0</v>
      </c>
      <c r="F10" s="368"/>
      <c r="G10" s="367"/>
      <c r="H10" s="366">
        <f t="shared" ref="H10:M10" si="2">SUM(H6:H9)</f>
        <v>0</v>
      </c>
      <c r="I10" s="369">
        <f t="shared" si="2"/>
        <v>6</v>
      </c>
      <c r="J10" s="368">
        <f t="shared" si="2"/>
        <v>96</v>
      </c>
      <c r="K10" s="367">
        <f t="shared" si="2"/>
        <v>6</v>
      </c>
      <c r="L10" s="366">
        <f t="shared" si="2"/>
        <v>96</v>
      </c>
      <c r="M10" s="369">
        <f t="shared" si="2"/>
        <v>0</v>
      </c>
      <c r="N10" s="368"/>
      <c r="O10" s="367"/>
      <c r="P10" s="368">
        <f>SUM(P6:P9)</f>
        <v>0</v>
      </c>
      <c r="Q10" s="679">
        <f t="shared" si="0"/>
        <v>12</v>
      </c>
      <c r="R10" s="680">
        <f t="shared" si="1"/>
        <v>192</v>
      </c>
    </row>
    <row r="11" spans="1:18" ht="15.75" customHeight="1">
      <c r="A11" s="1155" t="s">
        <v>330</v>
      </c>
      <c r="B11" s="1157">
        <f>10+10</f>
        <v>20</v>
      </c>
      <c r="C11" s="383" t="s">
        <v>194</v>
      </c>
      <c r="D11" s="382" t="s">
        <v>49</v>
      </c>
      <c r="E11" s="380"/>
      <c r="F11" s="378"/>
      <c r="G11" s="379"/>
      <c r="H11" s="381"/>
      <c r="I11" s="380"/>
      <c r="J11" s="378"/>
      <c r="K11" s="379"/>
      <c r="L11" s="381"/>
      <c r="M11" s="380">
        <v>3</v>
      </c>
      <c r="N11" s="378">
        <f>M11*16</f>
        <v>48</v>
      </c>
      <c r="O11" s="379"/>
      <c r="P11" s="378"/>
      <c r="Q11" s="638">
        <f t="shared" si="0"/>
        <v>3</v>
      </c>
      <c r="R11" s="639">
        <f t="shared" si="1"/>
        <v>48</v>
      </c>
    </row>
    <row r="12" spans="1:18" ht="15.75" customHeight="1">
      <c r="A12" s="1440"/>
      <c r="B12" s="1442"/>
      <c r="C12" s="377" t="s">
        <v>227</v>
      </c>
      <c r="D12" s="376" t="s">
        <v>168</v>
      </c>
      <c r="E12" s="371"/>
      <c r="F12" s="374"/>
      <c r="G12" s="373"/>
      <c r="H12" s="375"/>
      <c r="I12" s="371"/>
      <c r="J12" s="374"/>
      <c r="K12" s="373"/>
      <c r="L12" s="375"/>
      <c r="M12" s="371">
        <v>3</v>
      </c>
      <c r="N12" s="374">
        <f>M12*16</f>
        <v>48</v>
      </c>
      <c r="O12" s="373"/>
      <c r="P12" s="372"/>
      <c r="Q12" s="634">
        <f t="shared" si="0"/>
        <v>3</v>
      </c>
      <c r="R12" s="635">
        <f t="shared" si="1"/>
        <v>48</v>
      </c>
    </row>
    <row r="13" spans="1:18" ht="15.75" customHeight="1">
      <c r="A13" s="1440"/>
      <c r="B13" s="1442"/>
      <c r="C13" s="377" t="s">
        <v>8</v>
      </c>
      <c r="D13" s="376" t="s">
        <v>21</v>
      </c>
      <c r="E13" s="371"/>
      <c r="F13" s="374"/>
      <c r="G13" s="373"/>
      <c r="H13" s="375"/>
      <c r="I13" s="371"/>
      <c r="J13" s="374"/>
      <c r="K13" s="373"/>
      <c r="L13" s="375"/>
      <c r="M13" s="371">
        <v>4</v>
      </c>
      <c r="N13" s="374">
        <f>M13*16</f>
        <v>64</v>
      </c>
      <c r="O13" s="373"/>
      <c r="P13" s="372"/>
      <c r="Q13" s="634">
        <f t="shared" si="0"/>
        <v>4</v>
      </c>
      <c r="R13" s="635">
        <f t="shared" si="1"/>
        <v>64</v>
      </c>
    </row>
    <row r="14" spans="1:18" ht="15.75" customHeight="1">
      <c r="A14" s="1440"/>
      <c r="B14" s="1442"/>
      <c r="C14" s="775" t="s">
        <v>231</v>
      </c>
      <c r="D14" s="750" t="s">
        <v>155</v>
      </c>
      <c r="E14" s="371"/>
      <c r="F14" s="374"/>
      <c r="G14" s="373"/>
      <c r="H14" s="375"/>
      <c r="I14" s="371"/>
      <c r="J14" s="374"/>
      <c r="K14" s="373"/>
      <c r="L14" s="375"/>
      <c r="M14" s="371"/>
      <c r="N14" s="374"/>
      <c r="O14" s="373">
        <v>3</v>
      </c>
      <c r="P14" s="372">
        <f>O14*16</f>
        <v>48</v>
      </c>
      <c r="Q14" s="634">
        <f t="shared" si="0"/>
        <v>3</v>
      </c>
      <c r="R14" s="635">
        <f t="shared" si="1"/>
        <v>48</v>
      </c>
    </row>
    <row r="15" spans="1:18" ht="15.75" customHeight="1">
      <c r="A15" s="1440"/>
      <c r="B15" s="1442"/>
      <c r="C15" s="377" t="s">
        <v>45</v>
      </c>
      <c r="D15" s="376" t="s">
        <v>228</v>
      </c>
      <c r="E15" s="371"/>
      <c r="F15" s="374"/>
      <c r="G15" s="373"/>
      <c r="H15" s="375"/>
      <c r="I15" s="371"/>
      <c r="J15" s="374"/>
      <c r="K15" s="373"/>
      <c r="L15" s="375"/>
      <c r="M15" s="371"/>
      <c r="N15" s="374"/>
      <c r="O15" s="373">
        <v>3</v>
      </c>
      <c r="P15" s="372">
        <f>O15*16</f>
        <v>48</v>
      </c>
      <c r="Q15" s="634">
        <f t="shared" si="0"/>
        <v>3</v>
      </c>
      <c r="R15" s="635">
        <f t="shared" si="1"/>
        <v>48</v>
      </c>
    </row>
    <row r="16" spans="1:18" ht="15.75" customHeight="1">
      <c r="A16" s="1440"/>
      <c r="B16" s="1442"/>
      <c r="C16" s="377" t="s">
        <v>175</v>
      </c>
      <c r="D16" s="376" t="s">
        <v>26</v>
      </c>
      <c r="E16" s="371"/>
      <c r="F16" s="374"/>
      <c r="G16" s="373"/>
      <c r="H16" s="375"/>
      <c r="I16" s="371"/>
      <c r="J16" s="374"/>
      <c r="K16" s="373"/>
      <c r="L16" s="375"/>
      <c r="M16" s="371"/>
      <c r="N16" s="374"/>
      <c r="O16" s="373">
        <v>4</v>
      </c>
      <c r="P16" s="372">
        <f>O16*16</f>
        <v>64</v>
      </c>
      <c r="Q16" s="634">
        <f t="shared" si="0"/>
        <v>4</v>
      </c>
      <c r="R16" s="635">
        <f t="shared" si="1"/>
        <v>64</v>
      </c>
    </row>
    <row r="17" spans="1:18" ht="15.75" customHeight="1">
      <c r="A17" s="1441"/>
      <c r="B17" s="1443"/>
      <c r="C17" s="1160" t="s">
        <v>76</v>
      </c>
      <c r="D17" s="1444"/>
      <c r="E17" s="369">
        <f>SUM(E11:E16)</f>
        <v>0</v>
      </c>
      <c r="F17" s="368"/>
      <c r="G17" s="367"/>
      <c r="H17" s="366">
        <f>SUM(H11:H16)</f>
        <v>0</v>
      </c>
      <c r="I17" s="369">
        <f>SUM(I11:I16)</f>
        <v>0</v>
      </c>
      <c r="J17" s="368"/>
      <c r="K17" s="367"/>
      <c r="L17" s="366">
        <f>SUM(L11:L16)</f>
        <v>0</v>
      </c>
      <c r="M17" s="369">
        <f>SUM(M11:M16)</f>
        <v>10</v>
      </c>
      <c r="N17" s="368">
        <f>SUM(N11:N16)</f>
        <v>160</v>
      </c>
      <c r="O17" s="367">
        <f>SUM(O11:O16)</f>
        <v>10</v>
      </c>
      <c r="P17" s="368">
        <f>SUM(P11:P16)</f>
        <v>160</v>
      </c>
      <c r="Q17" s="679">
        <f t="shared" si="0"/>
        <v>20</v>
      </c>
      <c r="R17" s="680">
        <f t="shared" si="1"/>
        <v>320</v>
      </c>
    </row>
    <row r="18" spans="1:18" ht="15.75" customHeight="1">
      <c r="A18" s="1445" t="s">
        <v>103</v>
      </c>
      <c r="B18" s="1447">
        <v>16</v>
      </c>
      <c r="C18" s="756" t="s">
        <v>203</v>
      </c>
      <c r="D18" s="757" t="s">
        <v>221</v>
      </c>
      <c r="E18" s="405"/>
      <c r="F18" s="406"/>
      <c r="G18" s="406"/>
      <c r="H18" s="407"/>
      <c r="I18" s="408"/>
      <c r="J18" s="409"/>
      <c r="K18" s="409"/>
      <c r="L18" s="410"/>
      <c r="M18" s="411">
        <v>3</v>
      </c>
      <c r="N18" s="412">
        <v>48</v>
      </c>
      <c r="O18" s="412"/>
      <c r="P18" s="413"/>
      <c r="Q18" s="408">
        <f>E18+I18+M18</f>
        <v>3</v>
      </c>
      <c r="R18" s="640">
        <f t="shared" si="1"/>
        <v>48</v>
      </c>
    </row>
    <row r="19" spans="1:18" ht="15.75" customHeight="1">
      <c r="A19" s="1445"/>
      <c r="B19" s="1447"/>
      <c r="C19" s="758" t="s">
        <v>177</v>
      </c>
      <c r="D19" s="759" t="s">
        <v>206</v>
      </c>
      <c r="E19" s="414"/>
      <c r="F19" s="415"/>
      <c r="G19" s="415"/>
      <c r="H19" s="416"/>
      <c r="I19" s="417"/>
      <c r="J19" s="418"/>
      <c r="K19" s="418"/>
      <c r="L19" s="419"/>
      <c r="M19" s="420">
        <v>4</v>
      </c>
      <c r="N19" s="421">
        <v>64</v>
      </c>
      <c r="O19" s="421"/>
      <c r="P19" s="422"/>
      <c r="Q19" s="417">
        <f>E19+I19+M19</f>
        <v>4</v>
      </c>
      <c r="R19" s="640">
        <f t="shared" si="1"/>
        <v>64</v>
      </c>
    </row>
    <row r="20" spans="1:18" ht="15.75" customHeight="1">
      <c r="A20" s="1445"/>
      <c r="B20" s="1447"/>
      <c r="C20" s="758" t="s">
        <v>124</v>
      </c>
      <c r="D20" s="748" t="s">
        <v>219</v>
      </c>
      <c r="E20" s="414"/>
      <c r="F20" s="415"/>
      <c r="G20" s="415"/>
      <c r="H20" s="416"/>
      <c r="I20" s="417"/>
      <c r="J20" s="418"/>
      <c r="K20" s="418"/>
      <c r="L20" s="419"/>
      <c r="M20" s="421"/>
      <c r="N20" s="421"/>
      <c r="O20" s="420">
        <v>9</v>
      </c>
      <c r="P20" s="422">
        <v>144</v>
      </c>
      <c r="Q20" s="417">
        <f>E20+G20+I20+K20+M20+O20</f>
        <v>9</v>
      </c>
      <c r="R20" s="640">
        <f t="shared" si="1"/>
        <v>144</v>
      </c>
    </row>
    <row r="21" spans="1:18" ht="15.75" customHeight="1">
      <c r="A21" s="1446"/>
      <c r="B21" s="1448"/>
      <c r="C21" s="1160" t="s">
        <v>76</v>
      </c>
      <c r="D21" s="1444"/>
      <c r="E21" s="369">
        <f>SUM(E18:E20)</f>
        <v>0</v>
      </c>
      <c r="F21" s="368"/>
      <c r="G21" s="367"/>
      <c r="H21" s="366">
        <f>SUM(H18:H20)</f>
        <v>0</v>
      </c>
      <c r="I21" s="369">
        <f>SUM(I18:I20)</f>
        <v>0</v>
      </c>
      <c r="J21" s="368"/>
      <c r="K21" s="367"/>
      <c r="L21" s="366">
        <f>SUM(L18:L20)</f>
        <v>0</v>
      </c>
      <c r="M21" s="369">
        <f>SUM(M18:M20)</f>
        <v>7</v>
      </c>
      <c r="N21" s="369">
        <f>SUM(N18:N20)</f>
        <v>112</v>
      </c>
      <c r="O21" s="367">
        <f>SUM(O18:O20)</f>
        <v>9</v>
      </c>
      <c r="P21" s="368">
        <f>SUM(P18:P20)</f>
        <v>144</v>
      </c>
      <c r="Q21" s="679">
        <f t="shared" si="0"/>
        <v>16</v>
      </c>
      <c r="R21" s="680">
        <f t="shared" si="1"/>
        <v>256</v>
      </c>
    </row>
    <row r="22" spans="1:18" ht="15.75" customHeight="1">
      <c r="A22" s="1449" t="s">
        <v>99</v>
      </c>
      <c r="B22" s="1452">
        <v>15</v>
      </c>
      <c r="C22" s="758" t="s">
        <v>211</v>
      </c>
      <c r="D22" s="779" t="s">
        <v>343</v>
      </c>
      <c r="E22" s="423"/>
      <c r="F22" s="424"/>
      <c r="G22" s="424"/>
      <c r="H22" s="425"/>
      <c r="I22" s="423"/>
      <c r="J22" s="424"/>
      <c r="K22" s="424"/>
      <c r="L22" s="425"/>
      <c r="M22" s="423">
        <v>3</v>
      </c>
      <c r="N22" s="421">
        <v>48</v>
      </c>
      <c r="O22" s="424"/>
      <c r="P22" s="426"/>
      <c r="Q22" s="427">
        <f>M22+O22</f>
        <v>3</v>
      </c>
      <c r="R22" s="640">
        <f t="shared" si="1"/>
        <v>48</v>
      </c>
    </row>
    <row r="23" spans="1:18" ht="15.75" customHeight="1">
      <c r="A23" s="1450"/>
      <c r="B23" s="1453"/>
      <c r="C23" s="776" t="s">
        <v>10</v>
      </c>
      <c r="D23" s="777" t="s">
        <v>344</v>
      </c>
      <c r="E23" s="423"/>
      <c r="F23" s="424"/>
      <c r="G23" s="424"/>
      <c r="H23" s="425"/>
      <c r="I23" s="423"/>
      <c r="J23" s="424"/>
      <c r="K23" s="424"/>
      <c r="L23" s="425"/>
      <c r="M23" s="423">
        <v>4</v>
      </c>
      <c r="N23" s="421">
        <v>64</v>
      </c>
      <c r="O23" s="424"/>
      <c r="P23" s="426"/>
      <c r="Q23" s="423">
        <f t="shared" ref="Q23:Q25" si="3">M23+O23</f>
        <v>4</v>
      </c>
      <c r="R23" s="640">
        <f t="shared" si="1"/>
        <v>64</v>
      </c>
    </row>
    <row r="24" spans="1:18" ht="15.75" customHeight="1">
      <c r="A24" s="1450"/>
      <c r="B24" s="1453"/>
      <c r="C24" s="758" t="s">
        <v>150</v>
      </c>
      <c r="D24" s="779" t="s">
        <v>351</v>
      </c>
      <c r="E24" s="423"/>
      <c r="F24" s="424"/>
      <c r="G24" s="424"/>
      <c r="H24" s="425"/>
      <c r="I24" s="423"/>
      <c r="J24" s="424"/>
      <c r="K24" s="424"/>
      <c r="L24" s="425"/>
      <c r="M24" s="423"/>
      <c r="N24" s="421"/>
      <c r="O24" s="424">
        <v>4</v>
      </c>
      <c r="P24" s="426">
        <v>64</v>
      </c>
      <c r="Q24" s="423">
        <f t="shared" si="3"/>
        <v>4</v>
      </c>
      <c r="R24" s="640">
        <f t="shared" si="1"/>
        <v>64</v>
      </c>
    </row>
    <row r="25" spans="1:18" ht="15.75" customHeight="1">
      <c r="A25" s="1450"/>
      <c r="B25" s="1453"/>
      <c r="C25" s="760" t="s">
        <v>225</v>
      </c>
      <c r="D25" s="780" t="s">
        <v>341</v>
      </c>
      <c r="E25" s="428"/>
      <c r="F25" s="429"/>
      <c r="G25" s="429"/>
      <c r="H25" s="430"/>
      <c r="I25" s="428"/>
      <c r="J25" s="429"/>
      <c r="K25" s="429"/>
      <c r="L25" s="430"/>
      <c r="M25" s="428"/>
      <c r="N25" s="431"/>
      <c r="O25" s="429">
        <v>4</v>
      </c>
      <c r="P25" s="432">
        <v>64</v>
      </c>
      <c r="Q25" s="428">
        <f t="shared" si="3"/>
        <v>4</v>
      </c>
      <c r="R25" s="640">
        <f t="shared" si="1"/>
        <v>64</v>
      </c>
    </row>
    <row r="26" spans="1:18" ht="15.75" customHeight="1">
      <c r="A26" s="1451"/>
      <c r="B26" s="1454"/>
      <c r="C26" s="1455" t="s">
        <v>76</v>
      </c>
      <c r="D26" s="1456"/>
      <c r="E26" s="755">
        <f>SUM(E22:E25)</f>
        <v>0</v>
      </c>
      <c r="F26" s="395"/>
      <c r="G26" s="396"/>
      <c r="H26" s="397">
        <f>SUM(H22:H25)</f>
        <v>0</v>
      </c>
      <c r="I26" s="394">
        <f>SUM(I22:I25)</f>
        <v>0</v>
      </c>
      <c r="J26" s="395"/>
      <c r="K26" s="396"/>
      <c r="L26" s="397">
        <f>SUM(L22:L25)</f>
        <v>0</v>
      </c>
      <c r="M26" s="394">
        <f>SUM(M22:M25)</f>
        <v>7</v>
      </c>
      <c r="N26" s="394">
        <f>SUM(N22:N25)</f>
        <v>112</v>
      </c>
      <c r="O26" s="396">
        <f>SUM(O22:O25)</f>
        <v>8</v>
      </c>
      <c r="P26" s="395">
        <f>SUM(P22:P25)</f>
        <v>128</v>
      </c>
      <c r="Q26" s="681">
        <f t="shared" ref="Q26:R26" si="4">SUM(E26,G26,I26,K26,M26,O26)</f>
        <v>15</v>
      </c>
      <c r="R26" s="682">
        <f t="shared" si="4"/>
        <v>240</v>
      </c>
    </row>
    <row r="27" spans="1:18" ht="15.75" customHeight="1">
      <c r="A27" s="1349" t="s">
        <v>315</v>
      </c>
      <c r="B27" s="1459">
        <v>12</v>
      </c>
      <c r="C27" s="761" t="s">
        <v>196</v>
      </c>
      <c r="D27" s="762" t="s">
        <v>180</v>
      </c>
      <c r="E27" s="663"/>
      <c r="F27" s="664"/>
      <c r="G27" s="664"/>
      <c r="H27" s="665"/>
      <c r="I27" s="663">
        <v>4</v>
      </c>
      <c r="J27" s="664">
        <v>64</v>
      </c>
      <c r="K27" s="664"/>
      <c r="L27" s="665"/>
      <c r="M27" s="663"/>
      <c r="N27" s="666"/>
      <c r="O27" s="664"/>
      <c r="P27" s="667"/>
      <c r="Q27" s="663">
        <v>4</v>
      </c>
      <c r="R27" s="668">
        <f t="shared" ref="R27:R30" si="5">SUM(F27,H27,J27,L27,N27,P27)</f>
        <v>64</v>
      </c>
    </row>
    <row r="28" spans="1:18" ht="15.75" customHeight="1">
      <c r="A28" s="1457"/>
      <c r="B28" s="1460"/>
      <c r="C28" s="778" t="s">
        <v>174</v>
      </c>
      <c r="D28" s="777" t="s">
        <v>342</v>
      </c>
      <c r="E28" s="627"/>
      <c r="F28" s="628"/>
      <c r="G28" s="628"/>
      <c r="H28" s="629"/>
      <c r="I28" s="627"/>
      <c r="J28" s="628"/>
      <c r="K28" s="628">
        <v>4</v>
      </c>
      <c r="L28" s="629">
        <v>64</v>
      </c>
      <c r="M28" s="627"/>
      <c r="N28" s="630"/>
      <c r="O28" s="628"/>
      <c r="P28" s="631"/>
      <c r="Q28" s="627">
        <v>4</v>
      </c>
      <c r="R28" s="641">
        <f t="shared" si="5"/>
        <v>64</v>
      </c>
    </row>
    <row r="29" spans="1:18" ht="15.75" customHeight="1">
      <c r="A29" s="1457"/>
      <c r="B29" s="1460"/>
      <c r="C29" s="763" t="s">
        <v>33</v>
      </c>
      <c r="D29" s="764" t="s">
        <v>167</v>
      </c>
      <c r="E29" s="669"/>
      <c r="F29" s="670"/>
      <c r="G29" s="670"/>
      <c r="H29" s="671"/>
      <c r="I29" s="669"/>
      <c r="J29" s="670"/>
      <c r="K29" s="670">
        <v>4</v>
      </c>
      <c r="L29" s="671">
        <v>64</v>
      </c>
      <c r="M29" s="669"/>
      <c r="N29" s="672"/>
      <c r="O29" s="670"/>
      <c r="P29" s="673"/>
      <c r="Q29" s="669">
        <v>4</v>
      </c>
      <c r="R29" s="674">
        <f t="shared" si="5"/>
        <v>64</v>
      </c>
    </row>
    <row r="30" spans="1:18" ht="15.75" customHeight="1">
      <c r="A30" s="1458"/>
      <c r="B30" s="1461"/>
      <c r="C30" s="1462" t="s">
        <v>76</v>
      </c>
      <c r="D30" s="1463"/>
      <c r="E30" s="675">
        <f>SUM(E27:E29)</f>
        <v>0</v>
      </c>
      <c r="F30" s="676"/>
      <c r="G30" s="677"/>
      <c r="H30" s="678">
        <f>SUM(H27:H29)</f>
        <v>0</v>
      </c>
      <c r="I30" s="675">
        <f>SUM(I27:I29)</f>
        <v>4</v>
      </c>
      <c r="J30" s="675">
        <f>SUM(J27:J29)</f>
        <v>64</v>
      </c>
      <c r="K30" s="677">
        <f>SUM(K28:K29)</f>
        <v>8</v>
      </c>
      <c r="L30" s="678">
        <f>SUM(L27:L29)</f>
        <v>128</v>
      </c>
      <c r="M30" s="675">
        <f>SUM(M27:M29)</f>
        <v>0</v>
      </c>
      <c r="N30" s="676"/>
      <c r="O30" s="677"/>
      <c r="P30" s="678">
        <f>SUM(P27:P29)</f>
        <v>0</v>
      </c>
      <c r="Q30" s="683">
        <f>SUM(E30,G30,I30,K30,M30,O30)</f>
        <v>12</v>
      </c>
      <c r="R30" s="684">
        <f t="shared" si="5"/>
        <v>192</v>
      </c>
    </row>
    <row r="31" spans="1:18" ht="15.75" customHeight="1"/>
    <row r="32" spans="1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autoFilter ref="A1:R30" xr:uid="{00000000-0009-0000-0000-000006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32">
    <mergeCell ref="A27:A30"/>
    <mergeCell ref="B27:B30"/>
    <mergeCell ref="C30:D30"/>
    <mergeCell ref="A18:A21"/>
    <mergeCell ref="B18:B21"/>
    <mergeCell ref="C21:D21"/>
    <mergeCell ref="A22:A26"/>
    <mergeCell ref="B22:B26"/>
    <mergeCell ref="C26:D26"/>
    <mergeCell ref="O4:P4"/>
    <mergeCell ref="A6:A10"/>
    <mergeCell ref="B6:B10"/>
    <mergeCell ref="C10:D10"/>
    <mergeCell ref="A11:A17"/>
    <mergeCell ref="B11:B17"/>
    <mergeCell ref="C17:D17"/>
    <mergeCell ref="A1:R1"/>
    <mergeCell ref="A2:B2"/>
    <mergeCell ref="A3:A5"/>
    <mergeCell ref="B3:B5"/>
    <mergeCell ref="C3:C5"/>
    <mergeCell ref="D3:D5"/>
    <mergeCell ref="E3:H3"/>
    <mergeCell ref="I3:L3"/>
    <mergeCell ref="M3:P3"/>
    <mergeCell ref="Q3:Q5"/>
    <mergeCell ref="R3:R5"/>
    <mergeCell ref="E4:F4"/>
    <mergeCell ref="G4:H4"/>
    <mergeCell ref="I4:J4"/>
    <mergeCell ref="K4:L4"/>
    <mergeCell ref="M4:N4"/>
  </mergeCells>
  <phoneticPr fontId="36" type="noConversion"/>
  <pageMargins left="0.24805556237697601" right="0.24805556237697601" top="0.39375001192092896" bottom="0.39375001192092896" header="0.19666667282581329" footer="0.19666667282581329"/>
  <pageSetup paperSize="9" scale="70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2693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8</vt:i4>
      </vt:variant>
    </vt:vector>
  </HeadingPairs>
  <TitlesOfParts>
    <vt:vector size="15" baseType="lpstr">
      <vt:lpstr>일반고(00과정)</vt:lpstr>
      <vt:lpstr>자동차과</vt:lpstr>
      <vt:lpstr>실무과목 능력단위 편성표(자동차)</vt:lpstr>
      <vt:lpstr>미래자동차과</vt:lpstr>
      <vt:lpstr>실무과목 능력단위 편성표 (미래차)</vt:lpstr>
      <vt:lpstr>자동차디자인과</vt:lpstr>
      <vt:lpstr>실무과목 능력단위 편성표 (디자인)</vt:lpstr>
      <vt:lpstr>'일반고(00과정)'!Consolidate_Area</vt:lpstr>
      <vt:lpstr>미래자동차과!Print_Area</vt:lpstr>
      <vt:lpstr>'실무과목 능력단위 편성표(자동차)'!Print_Area</vt:lpstr>
      <vt:lpstr>자동차과!Print_Area</vt:lpstr>
      <vt:lpstr>자동차디자인과!Print_Area</vt:lpstr>
      <vt:lpstr>미래자동차과!Print_Titles</vt:lpstr>
      <vt:lpstr>자동차과!Print_Titles</vt:lpstr>
      <vt:lpstr>자동차디자인과!Print_Titles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PYH</cp:lastModifiedBy>
  <cp:revision>341</cp:revision>
  <cp:lastPrinted>2024-07-04T03:07:32Z</cp:lastPrinted>
  <dcterms:created xsi:type="dcterms:W3CDTF">2012-03-16T03:18:15Z</dcterms:created>
  <dcterms:modified xsi:type="dcterms:W3CDTF">2025-03-12T04:56:50Z</dcterms:modified>
  <cp:version>1200.0100.01</cp:version>
</cp:coreProperties>
</file>